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filterPrivacy="1" defaultThemeVersion="124226"/>
  <xr:revisionPtr revIDLastSave="0" documentId="8_{3D332EAD-187A-442B-B15A-1B96039EC000}" xr6:coauthVersionLast="40" xr6:coauthVersionMax="40" xr10:uidLastSave="{00000000-0000-0000-0000-000000000000}"/>
  <bookViews>
    <workbookView xWindow="-120" yWindow="-120" windowWidth="20730" windowHeight="11160" xr2:uid="{00000000-000D-0000-FFFF-FFFF00000000}"/>
  </bookViews>
  <sheets>
    <sheet name="CALENDAR TOATE GAL-urile" sheetId="1" r:id="rId1"/>
  </sheets>
  <externalReferences>
    <externalReference r:id="rId2"/>
  </externalReferences>
  <definedNames>
    <definedName name="_xlnm._FilterDatabase" localSheetId="0" hidden="1">'CALENDAR TOATE GAL-urile'!$A$5:$AN$2091</definedName>
  </definedNames>
  <calcPr calcId="181029"/>
</workbook>
</file>

<file path=xl/calcChain.xml><?xml version="1.0" encoding="utf-8"?>
<calcChain xmlns="http://schemas.openxmlformats.org/spreadsheetml/2006/main">
  <c r="AM1706" i="1" l="1"/>
  <c r="AM1702" i="1"/>
  <c r="AM1699" i="1"/>
  <c r="AA2091" i="1" l="1"/>
  <c r="AB2091" i="1"/>
  <c r="AC2091" i="1"/>
  <c r="AD2091" i="1"/>
  <c r="AE2091" i="1"/>
  <c r="AF2091" i="1"/>
  <c r="AG2091" i="1"/>
  <c r="AH2091" i="1"/>
  <c r="AI2091" i="1"/>
  <c r="AJ2091" i="1"/>
  <c r="AK2091" i="1"/>
  <c r="AL2091" i="1"/>
  <c r="AM1757" i="1" l="1"/>
  <c r="AM203" i="1" l="1"/>
  <c r="AM853" i="1" l="1"/>
  <c r="AM1382" i="1" l="1"/>
  <c r="AM1638" i="1"/>
  <c r="AM21" i="1" l="1"/>
  <c r="AM656" i="1" l="1"/>
  <c r="AM657" i="1"/>
  <c r="AM658" i="1"/>
  <c r="AM659" i="1"/>
  <c r="AM660" i="1"/>
  <c r="AM661" i="1"/>
  <c r="AM671" i="1"/>
  <c r="AM680" i="1"/>
  <c r="AM688" i="1"/>
  <c r="AM696" i="1"/>
  <c r="AM662" i="1" l="1"/>
  <c r="AM1121" i="1"/>
  <c r="AM249" i="1" l="1"/>
  <c r="AN656" i="1" l="1"/>
  <c r="AM1637" i="1" l="1"/>
  <c r="AM1640" i="1"/>
  <c r="O2091" i="1"/>
  <c r="AM1379" i="1" l="1"/>
  <c r="AM582" i="1" l="1"/>
  <c r="AM350" i="1" l="1"/>
  <c r="AM244" i="1" l="1"/>
  <c r="AM1021" i="1" l="1"/>
  <c r="AM590" i="1" l="1"/>
  <c r="AM1412" i="1"/>
  <c r="AM447" i="1"/>
  <c r="AM1900" i="1"/>
  <c r="AM1904" i="1" s="1"/>
  <c r="AN1904" i="1" s="1"/>
  <c r="AM1859" i="1"/>
  <c r="AM264" i="1"/>
  <c r="AN264" i="1" s="1"/>
  <c r="AM304" i="1"/>
  <c r="AN304" i="1" s="1"/>
  <c r="AM113" i="1"/>
  <c r="AN113" i="1" s="1"/>
  <c r="AM1735" i="1"/>
  <c r="AM1404" i="1"/>
  <c r="AM534" i="1"/>
  <c r="AM1898" i="1"/>
  <c r="AN1898" i="1" s="1"/>
  <c r="AM81" i="1"/>
  <c r="AN81" i="1" s="1"/>
  <c r="AM1140" i="1"/>
  <c r="AN1140" i="1" s="1"/>
  <c r="T2091" i="1"/>
  <c r="S2091" i="1"/>
  <c r="R2091" i="1"/>
  <c r="Q2091" i="1"/>
  <c r="P2091" i="1"/>
  <c r="N2091" i="1"/>
  <c r="M2091" i="1"/>
  <c r="AM1890" i="1"/>
  <c r="AM1881" i="1"/>
  <c r="AN1881" i="1" s="1"/>
  <c r="AM1874" i="1"/>
  <c r="AN1874" i="1" s="1"/>
  <c r="AM1447" i="1"/>
  <c r="AN1447" i="1" s="1"/>
  <c r="AM1707" i="1"/>
  <c r="AN1707" i="1" s="1"/>
  <c r="AM722" i="1"/>
  <c r="AM712" i="1"/>
  <c r="AN712" i="1" s="1"/>
  <c r="AM413" i="1"/>
  <c r="AN413" i="1" s="1"/>
  <c r="AM406" i="1"/>
  <c r="AN406" i="1" s="1"/>
  <c r="AM396" i="1"/>
  <c r="AN396" i="1" s="1"/>
  <c r="AM438" i="1"/>
  <c r="AN438" i="1" s="1"/>
  <c r="AM430" i="1"/>
  <c r="AN430" i="1" s="1"/>
  <c r="AM1592" i="1"/>
  <c r="AM1568" i="1"/>
  <c r="AM780" i="1"/>
  <c r="AN780" i="1" s="1"/>
  <c r="AM1652" i="1"/>
  <c r="AN1652" i="1" s="1"/>
  <c r="AM1833" i="1"/>
  <c r="AM1825" i="1"/>
  <c r="AM1809" i="1"/>
  <c r="AN1809" i="1" s="1"/>
  <c r="AM971" i="1"/>
  <c r="AN971" i="1" s="1"/>
  <c r="AM964" i="1"/>
  <c r="AM950" i="1"/>
  <c r="AM943" i="1"/>
  <c r="AN943" i="1" s="1"/>
  <c r="AM163" i="1"/>
  <c r="AN163" i="1" s="1"/>
  <c r="AM131" i="1"/>
  <c r="AM1266" i="1"/>
  <c r="AM1258" i="1"/>
  <c r="AN1258" i="1" s="1"/>
  <c r="AM1243" i="1"/>
  <c r="AN1243" i="1" s="1"/>
  <c r="AM927" i="1"/>
  <c r="AM919" i="1"/>
  <c r="AM904" i="1"/>
  <c r="AN904" i="1" s="1"/>
  <c r="AM2013" i="1"/>
  <c r="AN2013" i="1" s="1"/>
  <c r="AM1318" i="1"/>
  <c r="AM1014" i="1"/>
  <c r="AN1014" i="1" s="1"/>
  <c r="AM1004" i="1"/>
  <c r="AN1004" i="1" s="1"/>
  <c r="AM993" i="1"/>
  <c r="AN993" i="1" s="1"/>
  <c r="AM985" i="1"/>
  <c r="AM1047" i="1"/>
  <c r="AM35" i="1"/>
  <c r="AN35" i="1" s="1"/>
  <c r="AM1966" i="1"/>
  <c r="AM1237" i="1"/>
  <c r="AM1177" i="1"/>
  <c r="AN1177" i="1" s="1"/>
  <c r="AM1131" i="1"/>
  <c r="AN1131" i="1" s="1"/>
  <c r="AM212" i="1"/>
  <c r="AN212" i="1" s="1"/>
  <c r="AM189" i="1"/>
  <c r="AM181" i="1"/>
  <c r="AN181" i="1" s="1"/>
  <c r="AM871" i="1"/>
  <c r="AN871" i="1" s="1"/>
  <c r="U2091" i="1"/>
  <c r="V2091" i="1"/>
  <c r="W2091" i="1"/>
  <c r="X2091" i="1"/>
  <c r="Y2091" i="1"/>
  <c r="Z2091" i="1"/>
  <c r="AM1800" i="1"/>
  <c r="AM1744" i="1"/>
  <c r="AN1744" i="1" s="1"/>
  <c r="AM1718" i="1"/>
  <c r="AM706" i="1"/>
  <c r="AN706" i="1" s="1"/>
  <c r="AM257" i="1"/>
  <c r="AN257" i="1" s="1"/>
  <c r="AM648" i="1"/>
  <c r="AN648" i="1" s="1"/>
  <c r="AM466" i="1"/>
  <c r="AM521" i="1"/>
  <c r="AM2037" i="1"/>
  <c r="AN2037" i="1" s="1"/>
  <c r="D522" i="1"/>
  <c r="AM928" i="1"/>
  <c r="AM929" i="1"/>
  <c r="AM930" i="1"/>
  <c r="AM931" i="1"/>
  <c r="AM932" i="1"/>
  <c r="AM933" i="1"/>
  <c r="AM28" i="1"/>
  <c r="AM376" i="1"/>
  <c r="AN376" i="1" s="1"/>
  <c r="AM1150" i="1"/>
  <c r="AN1150" i="1" s="1"/>
  <c r="AM601" i="1"/>
  <c r="AN601" i="1" s="1"/>
  <c r="AM215" i="1"/>
  <c r="AM217" i="1"/>
  <c r="AM1685" i="1"/>
  <c r="AM1686" i="1"/>
  <c r="AM1858" i="1"/>
  <c r="AN1858" i="1" s="1"/>
  <c r="AM83" i="1"/>
  <c r="AM84" i="1"/>
  <c r="AM86" i="1"/>
  <c r="AM87" i="1"/>
  <c r="AM90" i="1"/>
  <c r="AM82" i="1"/>
  <c r="AM1866" i="1"/>
  <c r="AN1866" i="1" s="1"/>
  <c r="G2091" i="1"/>
  <c r="AN244" i="1"/>
  <c r="AM1654" i="1"/>
  <c r="AM1655" i="1"/>
  <c r="AM1653" i="1"/>
  <c r="AP2091" i="1"/>
  <c r="AO2091" i="1"/>
  <c r="L2091" i="1"/>
  <c r="K2091" i="1"/>
  <c r="J2091" i="1"/>
  <c r="I2091" i="1"/>
  <c r="H2091" i="1"/>
  <c r="AM565" i="1"/>
  <c r="AN565" i="1" s="1"/>
  <c r="AM285" i="1"/>
  <c r="AN285" i="1" s="1"/>
  <c r="AM1015" i="1"/>
  <c r="AM1020" i="1" s="1"/>
  <c r="AN1020" i="1" s="1"/>
  <c r="AM1835" i="1"/>
  <c r="AM1836" i="1"/>
  <c r="AM1837" i="1"/>
  <c r="AM1838" i="1"/>
  <c r="AM1839" i="1"/>
  <c r="AM1840" i="1"/>
  <c r="AM1834" i="1"/>
  <c r="AM1726" i="1"/>
  <c r="AN1726" i="1" s="1"/>
  <c r="AM248" i="1"/>
  <c r="AM250" i="1" s="1"/>
  <c r="AM560" i="1"/>
  <c r="AM1189" i="1"/>
  <c r="AM1190" i="1"/>
  <c r="AM1192" i="1"/>
  <c r="AM1194" i="1"/>
  <c r="AM1197" i="1"/>
  <c r="AM1187" i="1"/>
  <c r="AM872" i="1"/>
  <c r="AM876" i="1" s="1"/>
  <c r="AN876" i="1" s="1"/>
  <c r="AM1245" i="1"/>
  <c r="AM1244" i="1"/>
  <c r="AM1602" i="1"/>
  <c r="AN1602" i="1" s="1"/>
  <c r="AM796" i="1"/>
  <c r="AN796" i="1" s="1"/>
  <c r="AM1186" i="1"/>
  <c r="AN1186" i="1" s="1"/>
  <c r="AM1791" i="1"/>
  <c r="AN1791" i="1" s="1"/>
  <c r="AM1781" i="1"/>
  <c r="AM1774" i="1"/>
  <c r="AN1774" i="1" s="1"/>
  <c r="AM1765" i="1"/>
  <c r="AN1765" i="1" s="1"/>
  <c r="AN1757" i="1"/>
  <c r="AM279" i="1"/>
  <c r="AN279" i="1" s="1"/>
  <c r="AM271" i="1"/>
  <c r="AN271" i="1" s="1"/>
  <c r="AM239" i="1"/>
  <c r="AN239" i="1" s="1"/>
  <c r="AM59" i="1"/>
  <c r="AN59" i="1" s="1"/>
  <c r="AM499" i="1"/>
  <c r="AM498" i="1"/>
  <c r="AM497" i="1"/>
  <c r="AM496" i="1"/>
  <c r="AN496" i="1" s="1"/>
  <c r="AM487" i="1"/>
  <c r="AM486" i="1"/>
  <c r="AM485" i="1"/>
  <c r="AM484" i="1"/>
  <c r="AM483" i="1"/>
  <c r="AM472" i="1"/>
  <c r="AM471" i="1"/>
  <c r="AM470" i="1"/>
  <c r="AM469" i="1"/>
  <c r="AM468" i="1"/>
  <c r="AM467" i="1"/>
  <c r="AM421" i="1"/>
  <c r="AM420" i="1"/>
  <c r="AM419" i="1"/>
  <c r="AM418" i="1"/>
  <c r="AM417" i="1"/>
  <c r="AM416" i="1"/>
  <c r="AM415" i="1"/>
  <c r="AM414" i="1"/>
  <c r="AM383" i="1"/>
  <c r="AM385" i="1" s="1"/>
  <c r="AN385" i="1" s="1"/>
  <c r="AM364" i="1"/>
  <c r="AN364" i="1" s="1"/>
  <c r="AM317" i="1"/>
  <c r="AM316" i="1"/>
  <c r="AM319" i="1" s="1"/>
  <c r="AN319" i="1" s="1"/>
  <c r="AM312" i="1"/>
  <c r="AN312" i="1" s="1"/>
  <c r="AM291" i="1"/>
  <c r="AM290" i="1"/>
  <c r="AM289" i="1"/>
  <c r="AM288" i="1"/>
  <c r="AM287" i="1"/>
  <c r="AM286" i="1"/>
  <c r="AM459" i="1"/>
  <c r="AN459" i="1" s="1"/>
  <c r="AM482" i="1"/>
  <c r="AM1850" i="1"/>
  <c r="AN1850" i="1" s="1"/>
  <c r="AM1815" i="1"/>
  <c r="AN1815" i="1" s="1"/>
  <c r="AM1539" i="1"/>
  <c r="AN1539" i="1" s="1"/>
  <c r="AM1532" i="1"/>
  <c r="AM1516" i="1"/>
  <c r="AN1516" i="1" s="1"/>
  <c r="AM1509" i="1"/>
  <c r="AM1501" i="1"/>
  <c r="AN1501" i="1" s="1"/>
  <c r="AM1494" i="1"/>
  <c r="AM1485" i="1"/>
  <c r="AN1485" i="1" s="1"/>
  <c r="AM1476" i="1"/>
  <c r="AN1476" i="1" s="1"/>
  <c r="AM1467" i="1"/>
  <c r="AN1467" i="1" s="1"/>
  <c r="AM1458" i="1"/>
  <c r="AN1458" i="1" s="1"/>
  <c r="AM956" i="1"/>
  <c r="AN956" i="1" s="1"/>
  <c r="AM911" i="1"/>
  <c r="AN911" i="1" s="1"/>
  <c r="AM895" i="1"/>
  <c r="AN895" i="1" s="1"/>
  <c r="AM888" i="1"/>
  <c r="AN888" i="1" s="1"/>
  <c r="AM173" i="1"/>
  <c r="AN173" i="1" s="1"/>
  <c r="AM44" i="1"/>
  <c r="AM49" i="1" s="1"/>
  <c r="AN49" i="1" s="1"/>
  <c r="AM43" i="1"/>
  <c r="AN43" i="1" s="1"/>
  <c r="AN21" i="1"/>
  <c r="AM13" i="1"/>
  <c r="AN13" i="1" s="1"/>
  <c r="AM231" i="1"/>
  <c r="AN231" i="1" s="1"/>
  <c r="AM1670" i="1"/>
  <c r="AN1670" i="1" s="1"/>
  <c r="AM1641" i="1"/>
  <c r="AM1643" i="1" s="1"/>
  <c r="AN1643" i="1" s="1"/>
  <c r="AM1575" i="1"/>
  <c r="AN1575" i="1" s="1"/>
  <c r="AM1556" i="1"/>
  <c r="AN1556" i="1" s="1"/>
  <c r="AM1548" i="1"/>
  <c r="AN1548" i="1" s="1"/>
  <c r="AM1331" i="1"/>
  <c r="AM1335" i="1" s="1"/>
  <c r="AN1335" i="1" s="1"/>
  <c r="AM1330" i="1"/>
  <c r="AN1330" i="1" s="1"/>
  <c r="AM1324" i="1"/>
  <c r="AN1324" i="1" s="1"/>
  <c r="AM1312" i="1"/>
  <c r="AN1312" i="1" s="1"/>
  <c r="AM581" i="1"/>
  <c r="AN581" i="1" s="1"/>
  <c r="AM572" i="1"/>
  <c r="AN572" i="1" s="1"/>
  <c r="AN521" i="1"/>
  <c r="AM512" i="1"/>
  <c r="AN512" i="1" s="1"/>
  <c r="AM2028" i="1"/>
  <c r="AN2028" i="1" s="1"/>
  <c r="AM2019" i="1"/>
  <c r="AN2019" i="1" s="1"/>
  <c r="AM627" i="1"/>
  <c r="AM621" i="1"/>
  <c r="AN621" i="1" s="1"/>
  <c r="AM611" i="1"/>
  <c r="AN611" i="1" s="1"/>
  <c r="AM591" i="1"/>
  <c r="AM587" i="1"/>
  <c r="AM584" i="1"/>
  <c r="AM733" i="1"/>
  <c r="AN733" i="1" s="1"/>
  <c r="AM1582" i="1"/>
  <c r="AN1582" i="1" s="1"/>
  <c r="AN1121" i="1"/>
  <c r="AM1108" i="1"/>
  <c r="AN1108" i="1" s="1"/>
  <c r="AM1098" i="1"/>
  <c r="AN1098" i="1" s="1"/>
  <c r="AM811" i="1"/>
  <c r="AN811" i="1" s="1"/>
  <c r="AM804" i="1"/>
  <c r="AN804" i="1" s="1"/>
  <c r="AM788" i="1"/>
  <c r="AN788" i="1" s="1"/>
  <c r="AM741" i="1"/>
  <c r="AM740" i="1"/>
  <c r="AM739" i="1"/>
  <c r="AM738" i="1"/>
  <c r="AM737" i="1"/>
  <c r="AM736" i="1"/>
  <c r="AM735" i="1"/>
  <c r="AM734" i="1"/>
  <c r="AM2061" i="1"/>
  <c r="AM2060" i="1"/>
  <c r="AM2059" i="1"/>
  <c r="AM2053" i="1"/>
  <c r="AM2055" i="1"/>
  <c r="AM2056" i="1"/>
  <c r="AM2057" i="1"/>
  <c r="AM2052" i="1"/>
  <c r="AM1987" i="1"/>
  <c r="AM1988" i="1"/>
  <c r="AM1989" i="1"/>
  <c r="AM1990" i="1"/>
  <c r="AM1991" i="1"/>
  <c r="AM1992" i="1"/>
  <c r="AM1993" i="1"/>
  <c r="AM1994" i="1"/>
  <c r="AM1995" i="1"/>
  <c r="AM1996" i="1"/>
  <c r="AM1985" i="1"/>
  <c r="AM1977" i="1"/>
  <c r="AM1984" i="1" s="1"/>
  <c r="AN1984" i="1" s="1"/>
  <c r="AM1978" i="1"/>
  <c r="AM1979" i="1"/>
  <c r="AM1298" i="1"/>
  <c r="AM1299" i="1"/>
  <c r="AM1300" i="1"/>
  <c r="AM1301" i="1"/>
  <c r="AM1297" i="1"/>
  <c r="AM1289" i="1"/>
  <c r="AM1290" i="1"/>
  <c r="AM1291" i="1"/>
  <c r="AM1292" i="1"/>
  <c r="AM1288" i="1"/>
  <c r="AM1279" i="1"/>
  <c r="AM1280" i="1"/>
  <c r="AM1281" i="1"/>
  <c r="AM1283" i="1"/>
  <c r="AM1284" i="1"/>
  <c r="AM1286" i="1"/>
  <c r="AM1268" i="1"/>
  <c r="AM1269" i="1"/>
  <c r="AM1271" i="1"/>
  <c r="AM1272" i="1"/>
  <c r="AM1273" i="1"/>
  <c r="AM1274" i="1"/>
  <c r="AM1276" i="1"/>
  <c r="AM1034" i="1"/>
  <c r="AM1033" i="1"/>
  <c r="AM1032" i="1"/>
  <c r="AN1032" i="1" s="1"/>
  <c r="AM1922" i="1"/>
  <c r="AM1923" i="1"/>
  <c r="AM1925" i="1"/>
  <c r="AM1926" i="1"/>
  <c r="AM1927" i="1"/>
  <c r="AM1913" i="1"/>
  <c r="AM1914" i="1"/>
  <c r="AM1916" i="1"/>
  <c r="AM1912" i="1"/>
  <c r="AM1906" i="1"/>
  <c r="AM1907" i="1"/>
  <c r="AM1910" i="1"/>
  <c r="AM1905" i="1"/>
  <c r="AM1689" i="1"/>
  <c r="AM1690" i="1"/>
  <c r="AM1691" i="1"/>
  <c r="AM1693" i="1"/>
  <c r="AM1688" i="1"/>
  <c r="AM1083" i="1"/>
  <c r="AM1080" i="1"/>
  <c r="AM151" i="1"/>
  <c r="AN131" i="1"/>
  <c r="AM93" i="1"/>
  <c r="AM94" i="1"/>
  <c r="AM95" i="1"/>
  <c r="AM96" i="1"/>
  <c r="AM97" i="1"/>
  <c r="AM98" i="1"/>
  <c r="AM99" i="1"/>
  <c r="AM100" i="1"/>
  <c r="AM92" i="1"/>
  <c r="AM140" i="1"/>
  <c r="AN140" i="1" s="1"/>
  <c r="AN151" i="1"/>
  <c r="AM1627" i="1"/>
  <c r="AM1630" i="1"/>
  <c r="AM1626" i="1"/>
  <c r="AM1610" i="1"/>
  <c r="AM1611" i="1"/>
  <c r="AM1613" i="1"/>
  <c r="AM1615" i="1"/>
  <c r="AM1609" i="1"/>
  <c r="AM1605" i="1"/>
  <c r="AM1606" i="1"/>
  <c r="AM1607" i="1"/>
  <c r="AM1603" i="1"/>
  <c r="AM1216" i="1"/>
  <c r="AM1212" i="1"/>
  <c r="AM1214" i="1"/>
  <c r="AM1215" i="1"/>
  <c r="AM1211" i="1"/>
  <c r="AM1162" i="1"/>
  <c r="AM1163" i="1"/>
  <c r="AM1164" i="1"/>
  <c r="AM1165" i="1"/>
  <c r="AM1166" i="1"/>
  <c r="AM1167" i="1"/>
  <c r="AM1161" i="1"/>
  <c r="AM1160" i="1"/>
  <c r="AN1160" i="1" s="1"/>
  <c r="AM335" i="1"/>
  <c r="AM336" i="1"/>
  <c r="AM334" i="1"/>
  <c r="AM328" i="1"/>
  <c r="AM329" i="1"/>
  <c r="AM330" i="1"/>
  <c r="AM331" i="1"/>
  <c r="AM327" i="1"/>
  <c r="AM1228" i="1"/>
  <c r="AN1228" i="1" s="1"/>
  <c r="AM1931" i="1"/>
  <c r="AM1932" i="1"/>
  <c r="AM1933" i="1"/>
  <c r="AM1934" i="1"/>
  <c r="AM1935" i="1"/>
  <c r="AM1938" i="1"/>
  <c r="AM1930" i="1"/>
  <c r="AM1950" i="1"/>
  <c r="AM1951" i="1"/>
  <c r="AM1952" i="1"/>
  <c r="AM1949" i="1"/>
  <c r="AM1414" i="1"/>
  <c r="AM1415" i="1"/>
  <c r="AM1416" i="1"/>
  <c r="AM1413" i="1"/>
  <c r="AM1391" i="1"/>
  <c r="AM1392" i="1"/>
  <c r="AM1390" i="1"/>
  <c r="AM1368" i="1"/>
  <c r="AM1369" i="1"/>
  <c r="AM1370" i="1"/>
  <c r="AM1372" i="1"/>
  <c r="AM1373" i="1"/>
  <c r="AM1358" i="1"/>
  <c r="AM1359" i="1"/>
  <c r="AM1357" i="1"/>
  <c r="AM820" i="1"/>
  <c r="AM821" i="1"/>
  <c r="AM822" i="1"/>
  <c r="AM826" i="1"/>
  <c r="AM829" i="1"/>
  <c r="AM830" i="1"/>
  <c r="AN1890" i="1"/>
  <c r="AN1833" i="1"/>
  <c r="AN1825" i="1"/>
  <c r="AN1800" i="1"/>
  <c r="AN1781" i="1"/>
  <c r="AN1735" i="1"/>
  <c r="AN1718" i="1"/>
  <c r="AN1592" i="1"/>
  <c r="AN1568" i="1"/>
  <c r="AN1532" i="1"/>
  <c r="AN1509" i="1"/>
  <c r="AN1494" i="1"/>
  <c r="AN1318" i="1"/>
  <c r="AN985" i="1"/>
  <c r="AN964" i="1"/>
  <c r="AN950" i="1"/>
  <c r="AN927" i="1"/>
  <c r="AN919" i="1"/>
  <c r="AN722" i="1"/>
  <c r="AN627" i="1"/>
  <c r="AN560" i="1"/>
  <c r="AN534" i="1"/>
  <c r="AN482" i="1"/>
  <c r="AN466" i="1"/>
  <c r="AN447" i="1"/>
  <c r="AM355" i="1"/>
  <c r="AM354" i="1"/>
  <c r="AM351" i="1"/>
  <c r="AN203" i="1"/>
  <c r="AN189" i="1"/>
  <c r="AM2090" i="1"/>
  <c r="AN2090" i="1" s="1"/>
  <c r="AN28" i="1"/>
  <c r="AN1266" i="1"/>
  <c r="AN1237" i="1"/>
  <c r="AM122" i="1"/>
  <c r="AN122" i="1" s="1"/>
  <c r="AM326" i="1"/>
  <c r="AN326" i="1" s="1"/>
  <c r="AN350" i="1"/>
  <c r="AM1055" i="1"/>
  <c r="AN1055" i="1" s="1"/>
  <c r="AM1948" i="1"/>
  <c r="AN1948" i="1" s="1"/>
  <c r="AN1966" i="1"/>
  <c r="AM1974" i="1"/>
  <c r="AN1974" i="1" s="1"/>
  <c r="AM2051" i="1"/>
  <c r="AN2051" i="1" s="1"/>
  <c r="AM1680" i="1"/>
  <c r="AN1680" i="1" s="1"/>
  <c r="AM1435" i="1"/>
  <c r="AN1435" i="1" s="1"/>
  <c r="AN1047" i="1"/>
  <c r="AN1412" i="1"/>
  <c r="AM1079" i="1"/>
  <c r="AN1079" i="1" s="1"/>
  <c r="AN1404" i="1"/>
  <c r="AM846" i="1"/>
  <c r="AN846" i="1" s="1"/>
  <c r="AM882" i="1"/>
  <c r="AN882" i="1" s="1"/>
  <c r="AM1356" i="1"/>
  <c r="AN1356" i="1" s="1"/>
  <c r="AM1346" i="1"/>
  <c r="AN1346" i="1" s="1"/>
  <c r="AN680" i="1"/>
  <c r="AM860" i="1"/>
  <c r="AN860" i="1" s="1"/>
  <c r="AM2078" i="1"/>
  <c r="AN2078" i="1" s="1"/>
  <c r="AM2006" i="1"/>
  <c r="AN2006" i="1" s="1"/>
  <c r="AM1210" i="1"/>
  <c r="AN1210" i="1" s="1"/>
  <c r="AN688" i="1"/>
  <c r="AM1625" i="1"/>
  <c r="AN1625" i="1" s="1"/>
  <c r="AM752" i="1"/>
  <c r="AN752" i="1" s="1"/>
  <c r="AM762" i="1"/>
  <c r="AN762" i="1" s="1"/>
  <c r="AM1384" i="1"/>
  <c r="AN1384" i="1" s="1"/>
  <c r="AM2044" i="1"/>
  <c r="AN2044" i="1" s="1"/>
  <c r="AM818" i="1"/>
  <c r="AN818" i="1" s="1"/>
  <c r="AM771" i="1"/>
  <c r="AN771" i="1" s="1"/>
  <c r="AN853" i="1"/>
  <c r="AM840" i="1"/>
  <c r="AN840" i="1" s="1"/>
  <c r="AM1389" i="1"/>
  <c r="AN1389" i="1" s="1"/>
  <c r="AM637" i="1"/>
  <c r="AN637" i="1" s="1"/>
  <c r="AM547" i="1"/>
  <c r="AN547" i="1" s="1"/>
  <c r="AN696" i="1"/>
  <c r="AM1956" i="1" l="1"/>
  <c r="AN1956" i="1" s="1"/>
  <c r="AM1088" i="1"/>
  <c r="AN1088" i="1" s="1"/>
  <c r="AM1039" i="1"/>
  <c r="AN1039" i="1" s="1"/>
  <c r="AM1657" i="1"/>
  <c r="AN1657" i="1" s="1"/>
  <c r="AM1997" i="1"/>
  <c r="AN1997" i="1" s="1"/>
  <c r="AM2068" i="1"/>
  <c r="AN2068" i="1" s="1"/>
  <c r="AM1296" i="1"/>
  <c r="AN1296" i="1" s="1"/>
  <c r="AM2058" i="1"/>
  <c r="AN2058" i="1" s="1"/>
  <c r="AM488" i="1"/>
  <c r="AN488" i="1" s="1"/>
  <c r="AM1375" i="1"/>
  <c r="AN1375" i="1" s="1"/>
  <c r="AM1423" i="1"/>
  <c r="AN1423" i="1" s="1"/>
  <c r="AM1636" i="1"/>
  <c r="AN1636" i="1" s="1"/>
  <c r="AM1277" i="1"/>
  <c r="AN1277" i="1" s="1"/>
  <c r="AM1198" i="1"/>
  <c r="AN1198" i="1" s="1"/>
  <c r="AM1841" i="1"/>
  <c r="AN1841" i="1" s="1"/>
  <c r="AM935" i="1"/>
  <c r="AN935" i="1" s="1"/>
  <c r="AM1608" i="1"/>
  <c r="AN1608" i="1" s="1"/>
  <c r="AM742" i="1"/>
  <c r="AN742" i="1" s="1"/>
  <c r="AM1687" i="1"/>
  <c r="AN1687" i="1" s="1"/>
  <c r="AN671" i="1"/>
  <c r="AM473" i="1"/>
  <c r="AN473" i="1" s="1"/>
  <c r="AM221" i="1"/>
  <c r="AN221" i="1" s="1"/>
  <c r="AM831" i="1"/>
  <c r="AN831" i="1" s="1"/>
  <c r="AM1395" i="1"/>
  <c r="AN1395" i="1" s="1"/>
  <c r="AM1929" i="1"/>
  <c r="AN1929" i="1" s="1"/>
  <c r="AM1251" i="1"/>
  <c r="AN1251" i="1" s="1"/>
  <c r="AM91" i="1"/>
  <c r="AN91" i="1" s="1"/>
  <c r="AM1066" i="1"/>
  <c r="AN1066" i="1" s="1"/>
  <c r="AM1526" i="1"/>
  <c r="AN1526" i="1" s="1"/>
  <c r="AM356" i="1"/>
  <c r="AN356" i="1" s="1"/>
  <c r="AM1617" i="1"/>
  <c r="AN1617" i="1" s="1"/>
  <c r="AM1698" i="1"/>
  <c r="AN1698" i="1" s="1"/>
  <c r="AM1366" i="1"/>
  <c r="AN1366" i="1" s="1"/>
  <c r="AM1169" i="1"/>
  <c r="AN1169" i="1" s="1"/>
  <c r="AM1218" i="1"/>
  <c r="AN1218" i="1" s="1"/>
  <c r="AM1306" i="1"/>
  <c r="AN1306" i="1" s="1"/>
  <c r="AM422" i="1"/>
  <c r="AN422" i="1" s="1"/>
  <c r="AM506" i="1"/>
  <c r="AN506" i="1" s="1"/>
  <c r="AN662" i="1"/>
  <c r="AM1911" i="1"/>
  <c r="AN1911" i="1" s="1"/>
  <c r="AM1920" i="1"/>
  <c r="AN1920" i="1" s="1"/>
  <c r="AM1940" i="1"/>
  <c r="AN1940" i="1" s="1"/>
  <c r="AM1287" i="1"/>
  <c r="AN1287" i="1" s="1"/>
  <c r="AM592" i="1"/>
  <c r="AN592" i="1" s="1"/>
  <c r="AN250" i="1"/>
  <c r="AM71" i="1"/>
  <c r="AN71" i="1" s="1"/>
  <c r="AM292" i="1"/>
  <c r="AN292" i="1" s="1"/>
  <c r="AM333" i="1"/>
  <c r="AN333" i="1" s="1"/>
  <c r="AM342" i="1"/>
  <c r="AN342" i="1" s="1"/>
  <c r="AM101" i="1"/>
  <c r="AN101" i="1" s="1"/>
  <c r="AM209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467" authorId="0" shapeId="0" xr:uid="{00000000-0006-0000-0000-000001000000}">
      <text>
        <r>
          <rPr>
            <b/>
            <sz val="9"/>
            <color indexed="81"/>
            <rFont val="Tahoma"/>
            <family val="2"/>
            <charset val="238"/>
          </rPr>
          <t>Autor:</t>
        </r>
        <r>
          <rPr>
            <sz val="9"/>
            <color indexed="81"/>
            <rFont val="Tahoma"/>
            <family val="2"/>
            <charset val="238"/>
          </rPr>
          <t xml:space="preserve">
Fonduri epuizate, rest 27 e
</t>
        </r>
      </text>
    </comment>
    <comment ref="A1477" authorId="0" shapeId="0" xr:uid="{00000000-0006-0000-0000-000002000000}">
      <text>
        <r>
          <rPr>
            <b/>
            <sz val="9"/>
            <color indexed="81"/>
            <rFont val="Tahoma"/>
            <family val="2"/>
            <charset val="238"/>
          </rPr>
          <t>Autor:</t>
        </r>
        <r>
          <rPr>
            <sz val="9"/>
            <color indexed="81"/>
            <rFont val="Tahoma"/>
            <family val="2"/>
            <charset val="238"/>
          </rPr>
          <t xml:space="preserve">
Fonduri epuizate, rest de 10 e
</t>
        </r>
      </text>
    </comment>
    <comment ref="D1557" authorId="0" shapeId="0" xr:uid="{00000000-0006-0000-0000-000003000000}">
      <text>
        <r>
          <rPr>
            <b/>
            <sz val="9"/>
            <color indexed="81"/>
            <rFont val="Tahoma"/>
            <family val="2"/>
            <charset val="238"/>
          </rPr>
          <t>Autor:</t>
        </r>
        <r>
          <rPr>
            <sz val="9"/>
            <color indexed="81"/>
            <rFont val="Tahoma"/>
            <family val="2"/>
            <charset val="238"/>
          </rPr>
          <t xml:space="preserve">
nu au o pagina idenpendenta
</t>
        </r>
      </text>
    </comment>
    <comment ref="D1593" authorId="0" shapeId="0" xr:uid="{00000000-0006-0000-0000-000004000000}">
      <text>
        <r>
          <rPr>
            <b/>
            <sz val="9"/>
            <color indexed="81"/>
            <rFont val="Tahoma"/>
            <family val="2"/>
            <charset val="238"/>
          </rPr>
          <t>Autor:</t>
        </r>
        <r>
          <rPr>
            <sz val="9"/>
            <color indexed="81"/>
            <rFont val="Tahoma"/>
            <family val="2"/>
            <charset val="238"/>
          </rPr>
          <t xml:space="preserve">
nu au o pagina independenta</t>
        </r>
      </text>
    </comment>
    <comment ref="D1719" authorId="0" shapeId="0" xr:uid="{00000000-0006-0000-0000-000005000000}">
      <text>
        <r>
          <rPr>
            <b/>
            <sz val="9"/>
            <color indexed="81"/>
            <rFont val="Tahoma"/>
            <family val="2"/>
            <charset val="238"/>
          </rPr>
          <t>Autor:</t>
        </r>
        <r>
          <rPr>
            <sz val="9"/>
            <color indexed="81"/>
            <rFont val="Tahoma"/>
            <family val="2"/>
            <charset val="238"/>
          </rPr>
          <t xml:space="preserve">
nu am gasit site-ul
</t>
        </r>
      </text>
    </comment>
    <comment ref="D1899" authorId="0" shapeId="0" xr:uid="{00000000-0006-0000-0000-000006000000}">
      <text>
        <r>
          <rPr>
            <b/>
            <sz val="9"/>
            <color indexed="81"/>
            <rFont val="Tahoma"/>
            <family val="2"/>
            <charset val="238"/>
          </rPr>
          <t>Autor: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<sst xmlns="http://schemas.openxmlformats.org/spreadsheetml/2006/main" count="3675" uniqueCount="1866">
  <si>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</si>
  <si>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</si>
  <si>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</si>
  <si>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</si>
  <si>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</si>
  <si>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</si>
  <si>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</si>
  <si>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</si>
  <si>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</si>
  <si>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</si>
  <si>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</si>
  <si>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</si>
  <si>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</si>
  <si>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</si>
  <si>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</si>
  <si>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</si>
  <si>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</si>
  <si>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</si>
  <si>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</si>
  <si>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</si>
  <si>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</si>
  <si>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</si>
  <si>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</si>
  <si>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</si>
  <si>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</si>
  <si>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</si>
  <si>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</si>
  <si>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</si>
  <si>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</si>
  <si>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</si>
  <si>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</si>
  <si>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</si>
  <si>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</si>
  <si>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</si>
  <si>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</si>
  <si>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</si>
  <si>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</si>
  <si>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</si>
  <si>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</si>
  <si>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</si>
  <si>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</si>
  <si>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</si>
  <si>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</si>
  <si>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</si>
  <si>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</si>
  <si>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</si>
  <si>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</si>
  <si>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</si>
  <si>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</si>
  <si>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</si>
  <si>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</si>
  <si>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</si>
  <si>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</si>
  <si>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</si>
  <si>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</si>
  <si>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</si>
  <si>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</si>
  <si>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</si>
  <si>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</si>
  <si>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</si>
  <si>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</si>
  <si>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</si>
  <si>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</si>
  <si>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</si>
  <si>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</si>
  <si>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</si>
  <si>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</si>
  <si>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</si>
  <si>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</si>
  <si>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</si>
  <si>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</si>
  <si>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</si>
  <si>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</si>
  <si>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</si>
  <si>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</si>
  <si>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</si>
  <si>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</si>
  <si>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</si>
  <si>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</si>
  <si>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</si>
  <si>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</si>
  <si>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</si>
  <si>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</si>
  <si>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</si>
  <si>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</si>
  <si>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</si>
  <si>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</si>
  <si>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</si>
  <si>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</si>
  <si>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</si>
  <si>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</si>
  <si>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</si>
  <si>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</si>
  <si>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</si>
  <si>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</si>
  <si>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</si>
  <si>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</si>
  <si>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</si>
  <si>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</si>
  <si>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</si>
  <si>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</si>
  <si>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</si>
  <si>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</si>
  <si>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</si>
  <si>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</si>
  <si>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</si>
  <si>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</si>
  <si>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</si>
  <si>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</si>
  <si>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</si>
  <si>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</si>
  <si>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</si>
  <si>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</si>
  <si>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</si>
  <si>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</si>
  <si>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</si>
  <si>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</si>
  <si>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</si>
  <si>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</si>
  <si>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</si>
  <si>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</si>
  <si>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</si>
  <si>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</si>
  <si>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</si>
  <si>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</si>
  <si>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</si>
  <si>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</si>
  <si>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</si>
  <si>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</si>
  <si>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</si>
  <si>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</si>
  <si>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</si>
  <si>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</si>
  <si>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</si>
  <si>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</si>
  <si>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</si>
  <si>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</si>
  <si>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</si>
  <si>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</si>
  <si>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</si>
  <si>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</si>
  <si>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</si>
  <si>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</si>
  <si>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</si>
  <si>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</si>
  <si>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</si>
  <si>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</si>
  <si>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</si>
  <si>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</si>
  <si>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</si>
  <si>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</si>
  <si>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</si>
  <si>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</si>
  <si>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</si>
  <si>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</si>
  <si>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</si>
  <si>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</si>
  <si>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</si>
  <si>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</si>
  <si>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</si>
  <si>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</si>
  <si>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</si>
  <si>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</si>
  <si>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</si>
  <si>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</si>
  <si>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</si>
  <si>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</si>
  <si>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</si>
  <si>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</si>
  <si>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</si>
  <si>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</si>
  <si>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</si>
  <si>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</si>
  <si>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</si>
  <si>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</si>
  <si>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</si>
  <si>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</si>
  <si>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</si>
  <si>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</si>
  <si>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</si>
  <si>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</si>
  <si>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</si>
  <si>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</si>
  <si>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</si>
  <si>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</si>
  <si>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</si>
  <si>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</si>
  <si>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</si>
  <si>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</si>
  <si>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</si>
  <si>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</si>
  <si>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</si>
  <si>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</si>
  <si>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</si>
  <si>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</si>
  <si>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</si>
  <si>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</si>
  <si>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</si>
  <si>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</si>
  <si>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</si>
  <si>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</si>
  <si>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</si>
  <si>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</si>
  <si>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</si>
  <si>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</si>
  <si>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</si>
  <si>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</si>
  <si>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</si>
  <si>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</si>
  <si>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</si>
  <si>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</si>
  <si>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</si>
  <si>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</si>
  <si>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</si>
  <si>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</si>
  <si>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</si>
  <si>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</si>
  <si>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</si>
  <si>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</si>
  <si>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</si>
  <si>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</si>
  <si>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</si>
  <si>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</si>
  <si>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</si>
  <si>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</si>
  <si>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</si>
  <si>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</si>
  <si>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</si>
  <si>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</si>
  <si>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</si>
  <si>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</si>
  <si>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</si>
  <si>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</si>
  <si>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</si>
  <si>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</si>
  <si>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</si>
  <si>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</si>
  <si>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</si>
  <si>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</si>
  <si>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</si>
  <si>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</si>
  <si>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</si>
  <si>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</si>
  <si>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</si>
  <si>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</si>
  <si>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</si>
  <si>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</si>
  <si>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</si>
  <si>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</si>
  <si>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</si>
  <si>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</si>
  <si>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</si>
  <si>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</si>
  <si>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</si>
  <si>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</si>
  <si>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</si>
  <si>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</si>
  <si>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</si>
  <si>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</si>
  <si>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</si>
  <si>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</si>
  <si>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</si>
  <si>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</si>
  <si>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</si>
  <si>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</si>
  <si>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</si>
  <si>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</si>
  <si>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</si>
  <si>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</si>
  <si>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</si>
  <si>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</si>
  <si>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</si>
  <si>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</si>
  <si>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</si>
  <si>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</si>
  <si>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</si>
  <si>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</si>
  <si>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</si>
  <si>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</si>
  <si>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</si>
  <si>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</si>
  <si>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</si>
  <si>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</si>
  <si>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</si>
  <si>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</si>
  <si>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</si>
  <si>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</si>
  <si>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</si>
  <si>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</si>
  <si>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</si>
  <si>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</si>
  <si>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</si>
  <si>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</si>
  <si>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</si>
  <si>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</si>
  <si>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</si>
  <si>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</si>
  <si>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</si>
  <si>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</si>
  <si>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</si>
  <si>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</si>
  <si>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</si>
  <si>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</si>
  <si>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</si>
  <si>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</si>
  <si>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</si>
  <si>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</si>
  <si>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</si>
  <si>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</si>
  <si>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</si>
  <si>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</si>
  <si>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</si>
  <si>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</si>
  <si>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</si>
  <si>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</si>
  <si>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</si>
  <si>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</si>
  <si>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</si>
  <si>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</si>
  <si>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</si>
  <si>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</si>
  <si>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</si>
  <si>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</si>
  <si>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</si>
  <si>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</si>
  <si>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</si>
  <si>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</si>
  <si>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</si>
  <si>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</si>
  <si>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</si>
  <si>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</si>
  <si>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</si>
  <si>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</si>
  <si>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</si>
  <si>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</si>
  <si>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</si>
  <si>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</si>
  <si>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</si>
  <si>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</si>
  <si>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</si>
  <si>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</si>
  <si>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</si>
  <si>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</si>
  <si>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</si>
  <si>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</si>
  <si>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</si>
  <si>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</si>
  <si>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</si>
  <si>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</si>
  <si>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</si>
  <si>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</si>
  <si>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</si>
  <si>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</si>
  <si>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</si>
  <si>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</si>
  <si>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</si>
  <si>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</si>
  <si>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</si>
  <si>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</si>
  <si>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</si>
  <si>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</si>
  <si>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</si>
  <si>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</si>
  <si>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</si>
  <si>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</si>
  <si>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</si>
  <si>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</si>
  <si>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</si>
  <si>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</si>
  <si>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</si>
  <si>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</si>
  <si>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</si>
  <si>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</si>
  <si>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</si>
  <si>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</si>
  <si>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</si>
  <si>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</si>
  <si>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</si>
  <si>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</si>
  <si>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</si>
  <si>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</si>
  <si>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</si>
  <si>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</si>
  <si>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</si>
  <si>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</si>
  <si>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</si>
  <si>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</si>
  <si>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</si>
  <si>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</si>
  <si>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</si>
  <si>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</si>
  <si>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</si>
  <si>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</si>
  <si>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</si>
  <si>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</si>
  <si>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</si>
  <si>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</si>
  <si>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</si>
  <si>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</si>
  <si>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</si>
  <si>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</si>
  <si>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</si>
  <si>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</si>
  <si>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</si>
  <si>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</si>
  <si>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</si>
  <si>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</si>
  <si>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</si>
  <si>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</si>
  <si>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</si>
  <si>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</si>
  <si>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</si>
  <si>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</si>
  <si>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</si>
  <si>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</si>
  <si>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</si>
  <si>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</si>
  <si>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</si>
  <si>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</si>
  <si>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</si>
  <si>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</si>
  <si>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</si>
  <si>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</si>
  <si>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</si>
  <si>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</si>
  <si>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</si>
  <si>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</si>
  <si>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</si>
  <si>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</si>
  <si>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</si>
  <si>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</si>
  <si>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</si>
  <si>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</si>
  <si>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</si>
  <si>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</si>
  <si>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</si>
  <si>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</si>
  <si>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</si>
  <si>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</si>
  <si>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</si>
  <si>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</si>
  <si>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</si>
  <si>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</si>
  <si>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</si>
  <si>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</si>
  <si>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</si>
  <si>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</si>
  <si>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</si>
  <si>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</si>
  <si>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</si>
  <si>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</si>
  <si>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</si>
  <si>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</si>
  <si>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</si>
  <si>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</si>
  <si>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</si>
  <si>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</si>
  <si>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</si>
  <si>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</si>
  <si>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</si>
  <si>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</si>
  <si>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</si>
  <si>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</si>
  <si>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</si>
  <si>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</si>
  <si>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</si>
  <si>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</si>
  <si>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</si>
  <si>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</si>
  <si>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</si>
  <si>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</si>
  <si>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</si>
  <si>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</si>
  <si>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</si>
  <si>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</si>
  <si>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</si>
  <si>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</si>
  <si>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</si>
  <si>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</si>
  <si>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</si>
  <si>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</si>
  <si>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</si>
  <si>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</si>
  <si>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</si>
  <si>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</si>
  <si>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</si>
  <si>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</si>
  <si>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</si>
  <si>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</si>
  <si>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</si>
  <si>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</si>
  <si>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</si>
  <si>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</si>
  <si>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</si>
  <si>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</si>
  <si>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</si>
  <si>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</si>
  <si>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</si>
  <si>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</si>
  <si>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</si>
  <si>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</si>
  <si>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</si>
  <si>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</si>
  <si>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</si>
  <si>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</si>
  <si>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</si>
  <si>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</si>
  <si>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</si>
  <si>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</si>
  <si>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</si>
  <si>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</si>
  <si>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</si>
  <si>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</si>
  <si>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</si>
  <si>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</si>
  <si>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</si>
  <si>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</si>
  <si>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</si>
  <si>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</si>
  <si>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</si>
  <si>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</si>
  <si>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</si>
  <si>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</si>
  <si>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</si>
  <si>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</si>
  <si>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</si>
  <si>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</si>
  <si>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</si>
  <si>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</si>
  <si>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</si>
  <si>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</si>
  <si>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</si>
  <si>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</si>
  <si>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</si>
  <si>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</si>
  <si>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</si>
  <si>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</si>
  <si>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</si>
  <si>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</si>
  <si>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</si>
  <si>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</si>
  <si>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</si>
  <si>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</si>
  <si>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</si>
  <si>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</si>
  <si>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</si>
  <si>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</si>
  <si>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</si>
  <si>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</si>
  <si>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</si>
  <si>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</si>
  <si>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</si>
  <si>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</si>
  <si>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</si>
  <si>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</si>
  <si>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</si>
  <si>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</si>
  <si>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</si>
  <si>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</si>
  <si>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</si>
  <si>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</si>
  <si>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</si>
  <si>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</si>
  <si>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</si>
  <si>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</si>
  <si>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</si>
  <si>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</si>
  <si>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</si>
  <si>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</si>
  <si>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</si>
  <si>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</si>
  <si>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</si>
  <si>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</si>
  <si>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</si>
  <si>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</si>
  <si>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</si>
  <si>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</si>
  <si>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</si>
  <si>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</si>
  <si>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</si>
  <si>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</si>
  <si>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</si>
  <si>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</si>
  <si>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</si>
  <si>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</si>
  <si>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</si>
  <si>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</si>
  <si>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</si>
  <si>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</si>
  <si>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</si>
  <si>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</si>
  <si>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</si>
  <si>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</si>
  <si>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</si>
  <si>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</si>
  <si>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</si>
  <si>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</si>
  <si>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</si>
  <si>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</si>
  <si>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</si>
  <si>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</si>
  <si>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</si>
  <si>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</si>
  <si>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</si>
  <si>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</si>
  <si>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</si>
  <si>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</si>
  <si>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</si>
  <si>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</si>
  <si>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</si>
  <si>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</si>
  <si>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</si>
  <si>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</si>
  <si>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</si>
  <si>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</si>
  <si>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</si>
  <si>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</si>
  <si>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</si>
  <si>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</si>
  <si>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</si>
  <si>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</si>
  <si>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</si>
  <si>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</si>
  <si>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</si>
  <si>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</si>
  <si>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</si>
  <si>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</si>
  <si>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</si>
  <si>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</si>
  <si>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</si>
  <si>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</si>
  <si>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</si>
  <si>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</si>
  <si>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</si>
  <si>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</si>
  <si>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</si>
  <si>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</si>
  <si>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</si>
  <si>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</si>
  <si>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</si>
  <si>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</si>
  <si>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</si>
  <si>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</si>
  <si>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</si>
  <si>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</si>
  <si>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</si>
  <si>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</si>
  <si>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</si>
  <si>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</si>
  <si>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</si>
  <si>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</si>
  <si>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</si>
  <si>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</si>
  <si>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</si>
  <si>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</si>
  <si>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</si>
  <si>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</si>
  <si>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</si>
  <si>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</si>
  <si>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</si>
  <si>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</si>
  <si>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</si>
  <si>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</si>
  <si>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</si>
  <si>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</si>
  <si>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</si>
  <si>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</si>
  <si>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</si>
  <si>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</si>
  <si>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</si>
  <si>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</si>
  <si>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</si>
  <si>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</si>
  <si>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</si>
  <si>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</si>
  <si>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</si>
  <si>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</si>
  <si>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</si>
  <si>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</si>
  <si>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</si>
  <si>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</si>
  <si>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</si>
  <si>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</si>
  <si>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</si>
  <si>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</si>
  <si>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</si>
  <si>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</si>
  <si>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</si>
  <si>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</si>
  <si>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</si>
  <si>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</si>
  <si>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</si>
  <si>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</si>
  <si>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</si>
  <si>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</si>
  <si>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</si>
  <si>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</si>
  <si>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</si>
  <si>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</si>
  <si>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</si>
  <si>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</si>
  <si>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</si>
  <si>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</si>
  <si>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</si>
  <si>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</si>
  <si>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</si>
  <si>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</si>
  <si>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</si>
  <si>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</si>
  <si>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</si>
  <si>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</si>
  <si>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</si>
  <si>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</si>
  <si>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</si>
  <si>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</si>
  <si>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</si>
  <si>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</si>
  <si>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</si>
  <si>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</si>
  <si>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</si>
  <si>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</si>
  <si>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</si>
  <si>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</si>
  <si>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</si>
  <si>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</si>
  <si>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</si>
  <si>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</si>
  <si>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</si>
  <si>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</si>
  <si>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</si>
  <si>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</si>
  <si>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</si>
  <si>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</si>
  <si>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</si>
  <si>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</si>
  <si>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</si>
  <si>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</si>
  <si>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</si>
  <si>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</si>
  <si>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</si>
  <si>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</si>
  <si>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</si>
  <si>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</si>
  <si>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</si>
  <si>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</si>
  <si>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</si>
  <si>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</si>
  <si>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</si>
  <si>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</si>
  <si>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</si>
  <si>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</si>
  <si>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</si>
  <si>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</si>
  <si>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</si>
  <si>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</si>
  <si>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</si>
  <si>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</si>
  <si>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</si>
  <si>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</si>
  <si>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</si>
  <si>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</si>
  <si>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</si>
  <si>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</si>
  <si>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</si>
  <si>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</si>
  <si>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</si>
  <si>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</si>
  <si>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</si>
  <si>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</si>
  <si>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</si>
  <si>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</si>
  <si>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</si>
  <si>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</si>
  <si>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</si>
  <si>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</si>
  <si>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</si>
  <si>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</si>
  <si>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</si>
  <si>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</si>
  <si>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</si>
  <si>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</si>
  <si>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</si>
  <si>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</si>
  <si>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</si>
  <si>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</si>
  <si>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</si>
  <si>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</si>
  <si>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</si>
  <si>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</si>
  <si>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</si>
  <si>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</si>
  <si>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</si>
  <si>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</si>
  <si>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</si>
  <si>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</si>
  <si>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</si>
  <si>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</si>
  <si>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</si>
  <si>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</si>
  <si>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</si>
  <si>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</si>
  <si>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</si>
  <si>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</si>
  <si>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</si>
  <si>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</si>
  <si>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</si>
  <si>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</si>
  <si>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</si>
  <si>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</si>
  <si>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</si>
  <si>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</si>
  <si>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</si>
  <si>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</si>
  <si>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</si>
  <si>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</si>
  <si>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</si>
  <si>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</si>
  <si>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</si>
  <si>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</si>
  <si>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</si>
  <si>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</si>
  <si>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</si>
  <si>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</si>
  <si>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</si>
  <si>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</si>
  <si>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</si>
  <si>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</si>
  <si>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</si>
  <si>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</si>
  <si>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</si>
  <si>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</si>
  <si>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</si>
  <si>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</si>
  <si>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</si>
  <si>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</si>
  <si>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</si>
  <si>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</si>
  <si>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</si>
  <si>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</si>
  <si>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</si>
  <si>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</si>
  <si>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</si>
  <si>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</si>
  <si>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</si>
  <si>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</si>
  <si>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</si>
  <si>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</si>
  <si>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</si>
  <si>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</si>
  <si>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</si>
  <si>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</si>
  <si>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</si>
  <si>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</si>
  <si>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</si>
  <si>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</si>
  <si>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</si>
  <si>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</si>
  <si>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</si>
  <si>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</si>
  <si>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</si>
  <si>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</si>
  <si>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</si>
  <si>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</si>
  <si>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</si>
  <si>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</si>
  <si>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</si>
  <si>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</si>
  <si>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</si>
  <si>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</si>
  <si>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</si>
  <si>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</si>
  <si>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</si>
  <si>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</si>
  <si>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</si>
  <si>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</si>
  <si>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</si>
  <si>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</si>
  <si>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</si>
  <si>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</si>
  <si>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</si>
  <si>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</si>
  <si>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</si>
  <si>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</si>
  <si>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</si>
  <si>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</si>
  <si>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</si>
  <si>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</si>
  <si>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</si>
  <si>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</si>
  <si>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</si>
  <si>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</si>
  <si>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</si>
  <si>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</si>
  <si>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</si>
  <si>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</si>
  <si>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</si>
  <si>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</si>
  <si>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</si>
  <si>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</si>
  <si>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</si>
  <si>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</si>
  <si>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</si>
  <si>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</si>
  <si>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</si>
  <si>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</si>
  <si>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</si>
  <si>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</si>
  <si>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</si>
  <si>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</si>
  <si>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</si>
  <si>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</si>
  <si>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</si>
  <si>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</si>
  <si>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</si>
  <si>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</si>
  <si>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</si>
  <si>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</si>
  <si>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</si>
  <si>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</si>
  <si>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</si>
  <si>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</si>
  <si>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</si>
  <si>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</si>
  <si>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</si>
  <si>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</si>
  <si>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</si>
  <si>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</si>
  <si>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</si>
  <si>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</si>
  <si>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</si>
  <si>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</si>
  <si>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</si>
  <si>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</si>
  <si>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</si>
  <si>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</si>
  <si>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</si>
  <si>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</si>
  <si>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</si>
  <si>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</si>
  <si>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</si>
  <si>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</si>
  <si>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</si>
  <si>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</si>
  <si>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</si>
  <si>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</si>
  <si>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</si>
  <si>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</si>
  <si>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</si>
  <si>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</si>
  <si>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</si>
  <si>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</si>
  <si>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</si>
  <si>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</si>
  <si>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</si>
  <si>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</si>
  <si>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</si>
  <si>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</si>
  <si>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</si>
  <si>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</si>
  <si>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</si>
  <si>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</si>
  <si>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</si>
  <si>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</si>
  <si>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</si>
  <si>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</si>
  <si>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</si>
  <si>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</si>
  <si>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</si>
  <si>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</si>
  <si>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</si>
  <si>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</si>
  <si>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</si>
  <si>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</si>
  <si>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</si>
  <si>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</si>
  <si>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</si>
  <si>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</si>
  <si>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</si>
  <si>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</si>
  <si>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</si>
  <si>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</si>
  <si>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</si>
  <si>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</si>
  <si>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</si>
  <si>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</si>
  <si>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</si>
  <si>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</si>
  <si>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</si>
  <si>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</si>
  <si>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</si>
  <si>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</si>
  <si>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</si>
  <si>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</si>
  <si>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</si>
  <si>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</si>
  <si>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</si>
  <si>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</si>
  <si>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</si>
  <si>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</si>
  <si>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</si>
  <si>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</si>
  <si>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</si>
  <si>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</si>
  <si>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</si>
  <si>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</si>
  <si>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</si>
  <si>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</si>
  <si>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</si>
  <si>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</si>
  <si>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</si>
  <si>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</si>
  <si>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</si>
  <si>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</si>
  <si>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</si>
  <si>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</si>
  <si>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</si>
  <si>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</si>
  <si>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</si>
  <si>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</si>
  <si>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</si>
  <si>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</si>
  <si>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</si>
  <si>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</si>
  <si>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</si>
  <si>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</si>
  <si>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</si>
  <si>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</si>
  <si>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</si>
  <si>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</si>
  <si>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</si>
  <si>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</si>
  <si>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</si>
  <si>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</si>
  <si>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</si>
  <si>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</si>
  <si>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</si>
  <si>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</si>
  <si>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</si>
  <si>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</si>
  <si>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</si>
  <si>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</si>
  <si>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</si>
  <si>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</si>
  <si>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</si>
  <si>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</si>
  <si>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</si>
  <si>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</si>
  <si>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</si>
  <si>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</si>
  <si>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</si>
  <si>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</si>
  <si>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</si>
  <si>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</si>
  <si>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</si>
  <si>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</si>
  <si>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</si>
  <si>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</si>
  <si>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</si>
  <si>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</si>
  <si>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</si>
  <si>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</si>
  <si>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</si>
  <si>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</si>
  <si>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</si>
  <si>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</si>
  <si>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</si>
  <si>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</si>
  <si>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</si>
  <si>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</si>
  <si>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</si>
  <si>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</si>
  <si>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</si>
  <si>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</si>
  <si>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</si>
  <si>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</si>
  <si>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</si>
  <si>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</si>
  <si>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</si>
  <si>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</si>
  <si>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</si>
  <si>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</si>
  <si>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</si>
  <si>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</si>
  <si>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</si>
  <si>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</si>
  <si>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</si>
  <si>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</si>
  <si>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</si>
  <si>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</si>
  <si>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</si>
  <si>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</si>
  <si>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</si>
  <si>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</si>
  <si>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</si>
  <si>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</si>
  <si>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</si>
  <si>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</si>
  <si>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</si>
  <si>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</si>
  <si>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</si>
  <si>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</si>
  <si>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</si>
  <si>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</si>
  <si>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</si>
  <si>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</si>
  <si>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</si>
  <si>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</si>
  <si>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</si>
  <si>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</si>
  <si>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</si>
  <si>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</si>
  <si>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</si>
  <si>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</si>
  <si>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</si>
  <si>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</si>
  <si>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</si>
  <si>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</si>
  <si>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</si>
  <si>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</si>
  <si>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</si>
  <si>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</si>
  <si>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</si>
  <si>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</si>
  <si>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</si>
  <si>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</si>
  <si>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</si>
  <si>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</si>
  <si>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</si>
  <si>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</si>
  <si>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</si>
  <si>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</si>
  <si>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</si>
  <si>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</si>
  <si>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</si>
  <si>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</si>
  <si>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</si>
  <si>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</si>
  <si>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</si>
  <si>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</si>
  <si>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</si>
  <si>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</si>
  <si>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</si>
  <si>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</si>
  <si>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</si>
  <si>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</si>
  <si>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</si>
  <si>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</si>
  <si>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</si>
  <si>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</si>
  <si>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</si>
  <si>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</si>
  <si>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</si>
  <si>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</si>
  <si>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</si>
  <si>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</si>
  <si>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</si>
  <si>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</si>
  <si>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</si>
  <si>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</si>
  <si>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</si>
  <si>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</si>
  <si>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</si>
  <si>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</si>
  <si>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</si>
  <si>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</si>
  <si>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</si>
  <si>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</si>
  <si>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</si>
  <si>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</si>
  <si>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</si>
  <si>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</si>
  <si>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</si>
  <si>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</si>
  <si>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</si>
  <si>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</si>
  <si>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</si>
  <si>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</si>
  <si>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</si>
  <si>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</si>
  <si>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</si>
  <si>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</si>
  <si>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</si>
  <si>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</si>
  <si>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</si>
  <si>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</si>
  <si>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</si>
  <si>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</si>
  <si>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</si>
  <si>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</si>
  <si>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</si>
  <si>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</si>
  <si>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</si>
  <si>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</si>
  <si>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</si>
  <si>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</si>
  <si>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</si>
  <si>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</si>
  <si>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</si>
  <si>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</si>
  <si>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</si>
  <si>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</si>
  <si>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</si>
  <si>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</si>
  <si>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</si>
  <si>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</si>
  <si>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</si>
  <si>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</si>
  <si>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</si>
  <si>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</si>
  <si>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</si>
  <si>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</si>
  <si>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</si>
  <si>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</si>
  <si>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</si>
  <si>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</si>
  <si>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</si>
  <si>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</si>
  <si>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</si>
  <si>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</si>
  <si>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</si>
  <si>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</si>
  <si>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</si>
  <si>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</si>
  <si>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</si>
  <si>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</si>
  <si>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</si>
  <si>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</si>
  <si>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</si>
  <si>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</si>
  <si>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</si>
  <si>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</si>
  <si>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</si>
  <si>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</si>
  <si>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</si>
  <si>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</si>
  <si>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</si>
  <si>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</si>
  <si>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</si>
  <si>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</si>
  <si>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</si>
  <si>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</si>
  <si>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</si>
  <si>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</si>
  <si>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</si>
  <si>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</si>
  <si>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</si>
  <si>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</si>
  <si>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</si>
  <si>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</si>
  <si>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</si>
  <si>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</si>
  <si>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</si>
  <si>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</si>
  <si>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</si>
  <si>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</si>
  <si>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</si>
  <si>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</si>
  <si>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</si>
  <si>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</si>
  <si>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</si>
  <si>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</si>
  <si>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</si>
  <si>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</si>
  <si>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</si>
  <si>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</si>
  <si>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</si>
  <si>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</si>
  <si>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</si>
  <si>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</si>
  <si>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</si>
  <si>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</si>
  <si>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</si>
  <si>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</si>
  <si>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</si>
  <si>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</si>
  <si>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</si>
  <si>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</si>
  <si>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</si>
  <si>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</si>
  <si>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</si>
  <si>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</si>
  <si>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</si>
  <si>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</si>
  <si>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</si>
  <si>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</si>
  <si>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</si>
  <si>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</si>
  <si>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</si>
  <si>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</si>
  <si>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</si>
  <si>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</si>
  <si>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</si>
  <si>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</si>
  <si>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</si>
  <si>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</si>
  <si>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</si>
  <si>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</si>
  <si>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</si>
  <si>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</si>
  <si>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</si>
  <si>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</si>
  <si>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</si>
  <si>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</si>
  <si>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</si>
  <si>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</si>
  <si>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</si>
  <si>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</si>
  <si>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</si>
  <si>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</si>
  <si>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</si>
  <si>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</si>
  <si>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</si>
  <si>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</si>
  <si>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</si>
  <si>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</si>
  <si>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</si>
  <si>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</si>
  <si>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</si>
  <si>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</si>
  <si>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</si>
  <si>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</si>
  <si>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</si>
  <si>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</si>
  <si>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</si>
  <si>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</si>
  <si>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</si>
  <si>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</si>
  <si>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</si>
  <si>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</si>
  <si>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</si>
  <si>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</si>
  <si>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</si>
  <si>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</si>
  <si>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</si>
  <si>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</si>
  <si>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</si>
  <si>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</si>
  <si>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</si>
  <si>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</si>
  <si>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</si>
  <si>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</si>
  <si>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</si>
  <si>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</si>
  <si>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</si>
  <si>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</si>
  <si>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</si>
  <si>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</si>
  <si>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</si>
  <si>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</si>
  <si>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</si>
  <si>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</si>
  <si>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</si>
  <si>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</si>
  <si>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</si>
  <si>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</si>
  <si>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</si>
  <si>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</si>
  <si>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</si>
  <si>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</si>
  <si>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</si>
  <si>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</si>
  <si>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</si>
  <si>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</si>
  <si>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</si>
  <si>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</si>
  <si>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</si>
  <si>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</si>
  <si>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</si>
  <si>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</si>
  <si>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</si>
  <si>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</si>
  <si>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</si>
  <si>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</si>
  <si>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</si>
  <si>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</si>
  <si>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</si>
  <si>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</si>
  <si>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</si>
  <si>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</si>
  <si>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</si>
  <si>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</si>
  <si>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</si>
  <si>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</si>
  <si>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</si>
  <si>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</si>
  <si>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</si>
  <si>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</si>
  <si>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</si>
  <si>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</si>
  <si>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</si>
  <si>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</si>
  <si>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</si>
  <si>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</si>
  <si>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</si>
  <si>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</si>
  <si>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</si>
  <si>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</si>
  <si>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</si>
  <si>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</si>
  <si>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</si>
  <si>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</si>
  <si>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</si>
  <si>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</si>
  <si>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</si>
  <si>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</si>
  <si>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</si>
  <si>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</si>
  <si>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</si>
  <si>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</si>
  <si>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</si>
  <si>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</si>
  <si>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</si>
  <si>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</si>
  <si>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</si>
  <si>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</si>
  <si>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</si>
  <si>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</si>
  <si>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</si>
  <si>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</si>
  <si>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</si>
  <si>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</si>
  <si>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</si>
  <si>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</si>
  <si>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</si>
  <si>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</si>
  <si>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</si>
  <si>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</si>
  <si>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</si>
  <si>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</si>
  <si>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</si>
  <si>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</si>
  <si>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</si>
  <si>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</si>
  <si>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</si>
  <si>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</si>
  <si>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</si>
  <si>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</si>
  <si>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</si>
  <si>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</si>
  <si>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</si>
  <si>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</si>
  <si>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</si>
  <si>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</si>
  <si>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</si>
  <si>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</si>
  <si>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</si>
  <si>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</si>
  <si>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</si>
  <si>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</si>
  <si>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</si>
  <si>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</si>
  <si>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</si>
  <si>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</si>
  <si>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</si>
  <si>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</si>
  <si>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</si>
  <si>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</si>
  <si>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</si>
  <si>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</si>
  <si>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</si>
  <si>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</si>
  <si>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</si>
  <si>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</si>
  <si>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</si>
  <si>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</si>
  <si>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</si>
  <si>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</si>
  <si>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</si>
  <si>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</si>
  <si>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</si>
  <si>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</si>
  <si>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</si>
  <si>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</si>
  <si>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</si>
  <si>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</si>
  <si>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</si>
  <si>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</si>
  <si>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</si>
  <si>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</si>
  <si>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</si>
  <si>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</si>
  <si>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</si>
  <si>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</si>
  <si>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</si>
  <si>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</si>
  <si>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</si>
  <si>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</si>
  <si>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</si>
  <si>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</si>
  <si>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</si>
  <si>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</si>
  <si>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</si>
  <si>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</si>
  <si>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</si>
  <si>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</si>
  <si>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</si>
  <si>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</si>
  <si>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</si>
  <si>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</si>
  <si>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</si>
  <si>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</si>
  <si>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</si>
  <si>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</si>
  <si>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</si>
  <si>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</si>
  <si>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</si>
  <si>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</si>
  <si>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</si>
  <si>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</si>
  <si>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</si>
  <si>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</si>
  <si>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</si>
  <si>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</si>
  <si>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</si>
  <si>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</si>
  <si>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</si>
  <si>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</si>
  <si>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</si>
  <si>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</si>
  <si>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</si>
  <si>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</si>
  <si>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</si>
  <si>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</si>
  <si>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</si>
  <si>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</si>
  <si>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</si>
  <si>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</si>
  <si>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</si>
  <si>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</si>
  <si>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</si>
  <si>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</si>
  <si>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</si>
  <si>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</si>
  <si>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</si>
  <si>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</si>
  <si>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</si>
  <si>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</si>
  <si>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</si>
  <si>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</si>
  <si>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</si>
  <si>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</si>
  <si>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</si>
  <si>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In evaluare la OJ/CR</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</si>
  <si>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</si>
  <si>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</si>
  <si>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</si>
  <si>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</si>
  <si>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</si>
  <si>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</si>
  <si>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</si>
  <si>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</si>
  <si>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</si>
  <si>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</si>
  <si>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</si>
  <si>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</si>
  <si>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</si>
  <si>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</si>
  <si>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</si>
  <si>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</si>
  <si>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</si>
  <si>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</si>
  <si>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</si>
  <si>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</si>
  <si>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</si>
  <si>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</si>
  <si>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</si>
  <si>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</si>
  <si>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</si>
  <si>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</si>
  <si>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</si>
  <si>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</si>
  <si>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</si>
  <si>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</si>
  <si>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</si>
  <si>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</si>
  <si>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</si>
  <si>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</si>
  <si>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</si>
  <si>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</si>
  <si>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</si>
  <si>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</si>
  <si>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</si>
  <si>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</si>
  <si>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</si>
  <si>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</si>
  <si>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</si>
  <si>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</si>
  <si>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</si>
  <si>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</si>
  <si>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</si>
  <si>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</si>
  <si>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</si>
  <si>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</si>
  <si>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</si>
  <si>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</si>
  <si>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</si>
  <si>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</si>
  <si>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</si>
  <si>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</si>
  <si>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</si>
  <si>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</si>
  <si>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</si>
  <si>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</si>
  <si>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</si>
  <si>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</si>
  <si>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</si>
  <si>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</si>
  <si>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</si>
  <si>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</si>
  <si>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</si>
  <si>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</si>
  <si>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</si>
  <si>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</si>
  <si>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</si>
  <si>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</si>
  <si>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</si>
  <si>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4 proiecte contractate (suma alocată redusă prin modificare SDL)</t>
  </si>
  <si>
    <t>3 proicte contractate (suma alocată redusă prin modificare SDL)</t>
  </si>
  <si>
    <t>Nici un proiect depus</t>
  </si>
  <si>
    <t>18 contracte semnate in valoare de 1393110 euro</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</si>
  <si>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</si>
  <si>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</si>
  <si>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</si>
  <si>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</si>
  <si>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</si>
  <si>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</si>
  <si>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</si>
  <si>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</si>
  <si>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</si>
  <si>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</si>
  <si>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</si>
  <si>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</si>
  <si>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</si>
  <si>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</si>
  <si>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</si>
  <si>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</si>
  <si>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</si>
  <si>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</si>
  <si>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</si>
  <si>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</si>
  <si>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</si>
  <si>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</si>
  <si>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</si>
  <si>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</si>
  <si>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Suma a fost diminuată ca urmare a realocării sumei de 5.526 de euro către M2/2B</t>
  </si>
  <si>
    <t>Suma a fost diminuată ca urmare a realocării sumei de 6.350 de euro către M2/2B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</si>
  <si>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</si>
  <si>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</si>
  <si>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</si>
  <si>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</si>
  <si>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</si>
  <si>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</si>
  <si>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</si>
  <si>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</si>
  <si>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</si>
  <si>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</si>
  <si>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</si>
  <si>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</si>
  <si>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</si>
  <si>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</si>
  <si>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</si>
  <si>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</si>
  <si>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</si>
  <si>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</si>
  <si>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</si>
  <si>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</si>
  <si>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</si>
  <si>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</si>
  <si>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</si>
  <si>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</si>
  <si>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</si>
  <si>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</si>
  <si>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</si>
  <si>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</si>
  <si>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</si>
  <si>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</si>
  <si>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</si>
  <si>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</si>
  <si>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</si>
  <si>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</si>
  <si>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</si>
  <si>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</si>
  <si>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</si>
  <si>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</si>
  <si>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</si>
  <si>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</si>
  <si>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</si>
  <si>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</si>
  <si>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</si>
  <si>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</si>
  <si>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</si>
  <si>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</si>
  <si>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</si>
  <si>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</si>
  <si>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</si>
  <si>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</si>
  <si>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</si>
  <si>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</si>
  <si>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</si>
  <si>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</si>
  <si>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</si>
  <si>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</si>
  <si>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</si>
  <si>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</si>
  <si>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</si>
  <si>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</si>
  <si>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</si>
  <si>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</si>
  <si>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</si>
  <si>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</si>
  <si>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</si>
  <si>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</si>
  <si>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</si>
  <si>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</si>
  <si>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</si>
  <si>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</si>
  <si>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</si>
  <si>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</si>
  <si>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</si>
  <si>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</si>
  <si>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</si>
  <si>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</si>
  <si>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</si>
  <si>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</si>
  <si>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</si>
  <si>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</si>
  <si>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</si>
  <si>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</si>
  <si>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</si>
  <si>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</si>
  <si>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</si>
  <si>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</si>
  <si>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</si>
  <si>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</si>
  <si>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</si>
  <si>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</si>
  <si>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</si>
  <si>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</si>
  <si>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</si>
  <si>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</si>
  <si>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</si>
  <si>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</si>
  <si>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</si>
  <si>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</si>
  <si>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</si>
  <si>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</si>
  <si>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</si>
  <si>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</si>
  <si>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</si>
  <si>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</si>
  <si>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</si>
  <si>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</si>
  <si>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</si>
  <si>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</si>
  <si>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</si>
  <si>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</si>
  <si>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</si>
  <si>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</si>
  <si>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</si>
  <si>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</si>
  <si>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</si>
  <si>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</si>
  <si>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</si>
  <si>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</si>
  <si>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</si>
  <si>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</si>
  <si>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</si>
  <si>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</si>
  <si>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</si>
  <si>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</si>
  <si>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</si>
  <si>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</si>
  <si>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</si>
  <si>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</si>
  <si>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</si>
  <si>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</si>
  <si>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</si>
  <si>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</si>
  <si>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</si>
  <si>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</si>
  <si>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</si>
  <si>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</si>
  <si>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</si>
  <si>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</si>
  <si>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</si>
  <si>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</si>
  <si>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</si>
  <si>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</si>
  <si>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</si>
  <si>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</si>
  <si>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</si>
  <si>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</si>
  <si>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</si>
  <si>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</si>
  <si>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</si>
  <si>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</si>
  <si>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</si>
  <si>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</si>
  <si>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</si>
  <si>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</si>
  <si>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</si>
  <si>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</si>
  <si>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</si>
  <si>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</si>
  <si>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</si>
  <si>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</si>
  <si>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</si>
  <si>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</si>
  <si>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</si>
  <si>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</si>
  <si>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</si>
  <si>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</si>
  <si>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</si>
  <si>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</si>
  <si>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</si>
  <si>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</si>
  <si>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</si>
  <si>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</si>
  <si>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</si>
  <si>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</si>
  <si>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</si>
  <si>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</si>
  <si>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</si>
  <si>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</si>
  <si>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</si>
  <si>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</si>
  <si>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</si>
  <si>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</si>
  <si>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</si>
  <si>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</si>
  <si>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</si>
  <si>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</si>
  <si>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</si>
  <si>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</si>
  <si>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</si>
  <si>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</si>
  <si>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</si>
  <si>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</si>
  <si>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</si>
  <si>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</si>
  <si>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</si>
  <si>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</si>
  <si>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</si>
  <si>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</si>
  <si>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</si>
  <si>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</si>
  <si>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</si>
  <si>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</si>
  <si>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</si>
  <si>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</si>
  <si>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</si>
  <si>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</si>
  <si>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</si>
  <si>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Calendar lansări apeluri de selecție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</si>
  <si>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</si>
  <si>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</si>
  <si>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</si>
  <si>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</si>
  <si>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</si>
  <si>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</si>
  <si>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</si>
  <si>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</si>
  <si>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</si>
  <si>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</si>
  <si>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Disponibil pe masura 343 euro</t>
  </si>
  <si>
    <t>Contractat 1 proiect, valoare 73.926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</si>
</sst>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3F3F76"/>
      <name val="Calibri"/>
      <family val="2"/>
      <scheme val="minor"/>
    </font>
    <font>
      <b/>
      <sz val="11"/>
      <color theme="1"/>
      <name val="Calibri"/>
      <family val="2"/>
      <scheme val="minor"/>
    </font>
    <font>
      <b/>
      <sz val="11"/>
      <color theme="1"/>
      <name val="Calibri"/>
      <family val="2"/>
      <charset val="238"/>
      <scheme val="minor"/>
    </font>
    <font>
      <sz val="11"/>
      <name val="Calibri"/>
      <family val="2"/>
      <charset val="238"/>
      <scheme val="minor"/>
    </font>
    <font>
      <b/>
      <sz val="11"/>
      <name val="Calibri"/>
      <family val="2"/>
      <charset val="238"/>
      <scheme val="minor"/>
    </font>
    <font>
      <b/>
      <sz val="11"/>
      <name val="Calibri"/>
      <family val="2"/>
      <scheme val="minor"/>
    </font>
    <font>
      <sz val="11"/>
      <color rgb="FF000000"/>
      <name val="Calibri"/>
      <family val="2"/>
      <charset val="238"/>
      <scheme val="minor"/>
    </font>
    <font>
      <b/>
      <sz val="11"/>
      <color rgb="FF000000"/>
      <name val="Calibri"/>
      <family val="2"/>
      <scheme val="minor"/>
    </font>
    <font>
      <b/>
      <u val="double"/>
      <sz val="14"/>
      <color theme="1"/>
      <name val="Calibri"/>
      <family val="2"/>
      <scheme val="minor"/>
    </font>
    <font>
      <sz val="11"/>
      <color rgb="FF9C0006"/>
      <name val="Calibri"/>
      <family val="2"/>
      <charset val="238"/>
      <scheme val="minor"/>
    </font>
    <font>
      <u/>
      <sz val="11"/>
      <color theme="10"/>
      <name val="Calibri"/>
      <family val="2"/>
      <charset val="238"/>
      <scheme val="minor"/>
    </font>
    <font>
      <b/>
      <sz val="11"/>
      <color theme="3" tint="0.39997558519241921"/>
      <name val="Calibri"/>
      <family val="2"/>
      <charset val="238"/>
      <scheme val="minor"/>
    </font>
    <font>
      <u/>
      <sz val="11"/>
      <color theme="10"/>
      <name val="Calibri"/>
      <family val="2"/>
      <scheme val="minor"/>
    </font>
    <font>
      <sz val="11"/>
      <color rgb="FFFF0000"/>
      <name val="Calibri"/>
      <family val="2"/>
      <scheme val="minor"/>
    </font>
    <font>
      <u/>
      <sz val="11"/>
      <color theme="1"/>
      <name val="Calibri"/>
      <family val="2"/>
      <scheme val="minor"/>
    </font>
    <font>
      <u/>
      <sz val="11"/>
      <color theme="1"/>
      <name val="Calibri"/>
      <family val="2"/>
      <charset val="238"/>
      <scheme val="minor"/>
    </font>
    <font>
      <b/>
      <sz val="11"/>
      <color rgb="FFFF0000"/>
      <name val="Calibri"/>
      <family val="2"/>
      <scheme val="minor"/>
    </font>
    <font>
      <sz val="11"/>
      <color rgb="FF3F3F76"/>
      <name val="Calibri"/>
      <family val="2"/>
      <charset val="238"/>
      <scheme val="minor"/>
    </font>
    <font>
      <sz val="11"/>
      <color theme="1"/>
      <name val="Calibri"/>
      <family val="2"/>
      <scheme val="minor"/>
    </font>
    <font>
      <b/>
      <sz val="10"/>
      <color theme="1"/>
      <name val="Calibri"/>
      <family val="2"/>
      <charset val="238"/>
      <scheme val="minor"/>
    </font>
    <font>
      <sz val="11"/>
      <name val="Calibri"/>
      <family val="2"/>
      <scheme val="minor"/>
    </font>
    <font>
      <b/>
      <sz val="10"/>
      <name val="Calibri"/>
      <family val="2"/>
      <charset val="238"/>
      <scheme val="minor"/>
    </font>
    <font>
      <sz val="9"/>
      <color indexed="81"/>
      <name val="Tahoma"/>
      <family val="2"/>
      <charset val="238"/>
    </font>
    <font>
      <b/>
      <sz val="9"/>
      <color indexed="81"/>
      <name val="Tahoma"/>
      <family val="2"/>
      <charset val="238"/>
    </font>
    <font>
      <sz val="11"/>
      <color rgb="FF000000"/>
      <name val="Calibri"/>
      <family val="2"/>
      <charset val="238"/>
    </font>
    <font>
      <sz val="10"/>
      <color rgb="FF000000"/>
      <name val="Arial CE"/>
      <charset val="238"/>
    </font>
  </fonts>
  <fills count="10">
    <fill>
      <patternFill patternType="none"/>
    </fill>
    <fill>
      <patternFill patternType="gray125"/>
    </fill>
    <fill>
      <patternFill patternType="solid">
        <fgColor rgb="FFFFCC99"/>
      </patternFill>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FFC7CE"/>
      </patternFill>
    </fill>
    <fill>
      <patternFill patternType="solid">
        <fgColor rgb="FFFF0000"/>
        <bgColor indexed="64"/>
      </patternFill>
    </fill>
    <fill>
      <patternFill patternType="solid">
        <fgColor theme="6"/>
        <bgColor indexed="64"/>
      </patternFill>
    </fill>
  </fills>
  <borders count="35">
    <border>
      <left/>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28">
    <xf numFmtId="0" fontId="0" fillId="0" borderId="0"/>
    <xf numFmtId="0" fontId="12" fillId="2" borderId="1" applyNumberFormat="0" applyAlignment="0" applyProtection="0"/>
    <xf numFmtId="0" fontId="21" fillId="7"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4" fillId="0" borderId="0" applyNumberFormat="0" applyFill="0" applyBorder="0" applyAlignment="0" applyProtection="0"/>
    <xf numFmtId="0" fontId="11" fillId="0" borderId="0"/>
    <xf numFmtId="0" fontId="11" fillId="0" borderId="0"/>
    <xf numFmtId="0" fontId="29" fillId="2" borderId="1" applyNumberFormat="0" applyAlignment="0" applyProtection="0"/>
    <xf numFmtId="164" fontId="30" fillId="0" borderId="0" applyFont="0" applyFill="0" applyBorder="0" applyAlignment="0" applyProtection="0"/>
    <xf numFmtId="0" fontId="10" fillId="0" borderId="0"/>
    <xf numFmtId="0" fontId="10" fillId="0" borderId="0"/>
    <xf numFmtId="0" fontId="9" fillId="0" borderId="0"/>
    <xf numFmtId="0" fontId="9" fillId="0" borderId="0"/>
    <xf numFmtId="164" fontId="30" fillId="0" borderId="0" applyFont="0" applyFill="0" applyBorder="0" applyAlignment="0" applyProtection="0"/>
    <xf numFmtId="0" fontId="9" fillId="0" borderId="0"/>
    <xf numFmtId="0" fontId="9"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5" fillId="0" borderId="0"/>
    <xf numFmtId="164" fontId="30" fillId="0" borderId="0" applyFont="0" applyFill="0" applyBorder="0" applyAlignment="0" applyProtection="0"/>
    <xf numFmtId="0" fontId="5" fillId="0" borderId="0"/>
    <xf numFmtId="0" fontId="5" fillId="0" borderId="0"/>
    <xf numFmtId="0" fontId="5" fillId="0" borderId="0"/>
    <xf numFmtId="0" fontId="36" fillId="0" borderId="0"/>
    <xf numFmtId="165" fontId="36" fillId="0" borderId="0" applyFont="0" applyFill="0" applyBorder="0" applyAlignment="0" applyProtection="0"/>
    <xf numFmtId="165" fontId="36" fillId="0" borderId="0" applyFont="0" applyFill="0" applyBorder="0" applyAlignment="0" applyProtection="0"/>
    <xf numFmtId="166" fontId="36" fillId="0" borderId="0" applyFont="0" applyFill="0" applyBorder="0" applyAlignment="0" applyProtection="0"/>
    <xf numFmtId="166" fontId="36" fillId="0" borderId="0" applyFont="0" applyFill="0" applyBorder="0" applyAlignment="0" applyProtection="0"/>
    <xf numFmtId="167" fontId="36" fillId="0" borderId="0" applyFont="0" applyFill="0" applyBorder="0" applyAlignment="0" applyProtection="0"/>
    <xf numFmtId="167" fontId="36" fillId="0" borderId="0" applyFont="0" applyFill="0" applyBorder="0" applyAlignment="0" applyProtection="0"/>
    <xf numFmtId="168" fontId="36" fillId="0" borderId="0" applyFont="0" applyFill="0" applyBorder="0" applyAlignment="0" applyProtection="0"/>
    <xf numFmtId="168" fontId="36" fillId="0" borderId="0" applyFont="0" applyFill="0" applyBorder="0" applyAlignment="0" applyProtection="0"/>
    <xf numFmtId="0" fontId="36" fillId="0" borderId="0" applyNumberFormat="0" applyFont="0" applyBorder="0" applyProtection="0"/>
    <xf numFmtId="0" fontId="36" fillId="0" borderId="0" applyNumberFormat="0" applyFont="0" applyBorder="0" applyProtection="0"/>
    <xf numFmtId="0" fontId="37" fillId="0" borderId="0" applyNumberFormat="0" applyBorder="0" applyProtection="0"/>
    <xf numFmtId="0" fontId="37" fillId="0" borderId="0" applyNumberFormat="0" applyBorder="0" applyProtection="0"/>
    <xf numFmtId="9" fontId="36" fillId="0" borderId="0" applyFont="0" applyFill="0" applyBorder="0" applyAlignment="0" applyProtection="0"/>
    <xf numFmtId="9" fontId="3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30"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164" fontId="30" fillId="0" borderId="0" applyFont="0" applyFill="0" applyBorder="0" applyAlignment="0" applyProtection="0"/>
    <xf numFmtId="0" fontId="3" fillId="0" borderId="0"/>
    <xf numFmtId="0" fontId="3" fillId="0" borderId="0"/>
    <xf numFmtId="0" fontId="3" fillId="0" borderId="0"/>
    <xf numFmtId="0" fontId="3" fillId="0" borderId="0"/>
    <xf numFmtId="164" fontId="30"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164" fontId="30" fillId="0" borderId="0" applyFont="0" applyFill="0" applyBorder="0" applyAlignment="0" applyProtection="0"/>
    <xf numFmtId="0" fontId="1" fillId="0" borderId="0"/>
    <xf numFmtId="0" fontId="1" fillId="0" borderId="0"/>
    <xf numFmtId="0" fontId="1" fillId="0" borderId="0"/>
    <xf numFmtId="0" fontId="1" fillId="0" borderId="0"/>
    <xf numFmtId="164" fontId="30" fillId="0" borderId="0" applyFont="0" applyFill="0" applyBorder="0" applyAlignment="0" applyProtection="0"/>
    <xf numFmtId="0" fontId="1" fillId="0" borderId="0"/>
    <xf numFmtId="0" fontId="1" fillId="0" borderId="0"/>
    <xf numFmtId="0" fontId="1" fillId="0" borderId="0"/>
  </cellStyleXfs>
  <cellXfs count="514">
    <xf numFmtId="0" fontId="0" fillId="0" borderId="0" xfId="0"/>
    <xf numFmtId="0" fontId="0" fillId="0" borderId="2" xfId="0" applyBorder="1" applyAlignment="1">
      <alignment horizontal="center" vertical="center"/>
    </xf>
    <xf numFmtId="0" fontId="14"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4" borderId="12" xfId="0" applyFill="1" applyBorder="1" applyAlignment="1">
      <alignment horizontal="center" vertical="center"/>
    </xf>
    <xf numFmtId="0" fontId="0" fillId="4" borderId="9" xfId="0" applyFill="1" applyBorder="1" applyAlignment="1">
      <alignment horizontal="center" vertical="center"/>
    </xf>
    <xf numFmtId="0" fontId="0" fillId="4" borderId="8" xfId="0" applyFill="1" applyBorder="1" applyAlignment="1">
      <alignment horizontal="center" vertical="center"/>
    </xf>
    <xf numFmtId="0" fontId="0" fillId="4" borderId="0" xfId="0" applyFill="1" applyAlignment="1">
      <alignment horizontal="center" vertical="center"/>
    </xf>
    <xf numFmtId="0" fontId="0" fillId="4" borderId="5" xfId="0" applyFill="1" applyBorder="1" applyAlignment="1">
      <alignment horizontal="center" vertical="center"/>
    </xf>
    <xf numFmtId="0" fontId="13" fillId="5" borderId="8" xfId="0" applyFont="1" applyFill="1" applyBorder="1" applyAlignment="1">
      <alignment horizontal="center" vertical="center"/>
    </xf>
    <xf numFmtId="0" fontId="17" fillId="5" borderId="9" xfId="1" applyFont="1" applyFill="1" applyBorder="1" applyAlignment="1">
      <alignment horizontal="center" vertical="center" wrapText="1"/>
    </xf>
    <xf numFmtId="0" fontId="17" fillId="5" borderId="13" xfId="1" applyFont="1" applyFill="1" applyBorder="1" applyAlignment="1">
      <alignment horizontal="center" vertical="center" wrapText="1"/>
    </xf>
    <xf numFmtId="0" fontId="0" fillId="4" borderId="14" xfId="0" applyFill="1" applyBorder="1" applyAlignment="1">
      <alignment horizontal="center" vertical="center"/>
    </xf>
    <xf numFmtId="4" fontId="15" fillId="4" borderId="11" xfId="1" applyNumberFormat="1" applyFont="1" applyFill="1" applyBorder="1" applyAlignment="1">
      <alignment horizontal="center" vertical="center" wrapText="1"/>
    </xf>
    <xf numFmtId="0" fontId="17" fillId="5" borderId="8"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3" fillId="5" borderId="9" xfId="0" applyFont="1" applyFill="1" applyBorder="1" applyAlignment="1">
      <alignment horizontal="center" vertical="center"/>
    </xf>
    <xf numFmtId="4" fontId="17" fillId="5" borderId="13" xfId="1" applyNumberFormat="1" applyFont="1" applyFill="1" applyBorder="1" applyAlignment="1">
      <alignment horizontal="center" vertical="center" wrapText="1"/>
    </xf>
    <xf numFmtId="0" fontId="13" fillId="5" borderId="5" xfId="0" applyFont="1" applyFill="1" applyBorder="1" applyAlignment="1">
      <alignment horizontal="center" vertical="center"/>
    </xf>
    <xf numFmtId="0" fontId="17" fillId="5" borderId="5" xfId="1" applyFont="1" applyFill="1" applyBorder="1" applyAlignment="1">
      <alignment horizontal="center" vertical="center" wrapText="1"/>
    </xf>
    <xf numFmtId="0" fontId="17" fillId="5" borderId="12" xfId="1" applyFont="1" applyFill="1" applyBorder="1" applyAlignment="1">
      <alignment horizontal="center" vertical="center" wrapText="1"/>
    </xf>
    <xf numFmtId="0" fontId="17" fillId="5" borderId="1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0" xfId="1" applyFont="1" applyFill="1" applyBorder="1" applyAlignment="1">
      <alignment horizontal="center" vertical="center" wrapText="1"/>
    </xf>
    <xf numFmtId="0" fontId="17" fillId="5" borderId="16" xfId="1" applyFont="1" applyFill="1" applyBorder="1" applyAlignment="1">
      <alignment horizontal="center" vertical="center" wrapText="1"/>
    </xf>
    <xf numFmtId="0" fontId="16" fillId="4" borderId="12"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6"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17" fillId="5" borderId="2" xfId="1" applyFont="1" applyFill="1" applyBorder="1" applyAlignment="1">
      <alignment horizontal="center" vertical="center" wrapText="1"/>
    </xf>
    <xf numFmtId="0" fontId="13" fillId="5" borderId="16" xfId="0" applyFont="1" applyFill="1" applyBorder="1" applyAlignment="1">
      <alignment horizontal="center" vertical="center"/>
    </xf>
    <xf numFmtId="49" fontId="16" fillId="4" borderId="10" xfId="1" applyNumberFormat="1" applyFont="1" applyFill="1" applyBorder="1" applyAlignment="1">
      <alignment horizontal="center" vertical="center" wrapText="1"/>
    </xf>
    <xf numFmtId="49" fontId="17" fillId="5" borderId="2" xfId="1" applyNumberFormat="1" applyFont="1" applyFill="1" applyBorder="1" applyAlignment="1">
      <alignment horizontal="center" vertical="center" wrapText="1"/>
    </xf>
    <xf numFmtId="49" fontId="17" fillId="5" borderId="11" xfId="1" applyNumberFormat="1" applyFont="1" applyFill="1" applyBorder="1" applyAlignment="1">
      <alignment horizontal="center" vertical="center" wrapText="1"/>
    </xf>
    <xf numFmtId="49" fontId="17" fillId="5" borderId="0" xfId="1" applyNumberFormat="1" applyFont="1" applyFill="1" applyBorder="1" applyAlignment="1">
      <alignment horizontal="center" vertical="center" wrapText="1"/>
    </xf>
    <xf numFmtId="49" fontId="17" fillId="5" borderId="16" xfId="1" applyNumberFormat="1" applyFont="1" applyFill="1" applyBorder="1" applyAlignment="1">
      <alignment horizontal="center" vertical="center" wrapText="1"/>
    </xf>
    <xf numFmtId="49" fontId="16" fillId="4" borderId="11" xfId="1" applyNumberFormat="1" applyFont="1" applyFill="1" applyBorder="1" applyAlignment="1">
      <alignment horizontal="center" vertical="center" wrapText="1"/>
    </xf>
    <xf numFmtId="49" fontId="17" fillId="5" borderId="3" xfId="1" applyNumberFormat="1" applyFont="1" applyFill="1" applyBorder="1" applyAlignment="1">
      <alignment horizontal="center" vertical="center" wrapText="1"/>
    </xf>
    <xf numFmtId="49" fontId="17" fillId="5" borderId="10" xfId="1" applyNumberFormat="1" applyFont="1" applyFill="1" applyBorder="1" applyAlignment="1">
      <alignment horizontal="center" vertical="center" wrapText="1"/>
    </xf>
    <xf numFmtId="49" fontId="17" fillId="5" borderId="14" xfId="1" applyNumberFormat="1" applyFont="1" applyFill="1" applyBorder="1" applyAlignment="1">
      <alignment horizontal="center" vertical="center" wrapText="1"/>
    </xf>
    <xf numFmtId="49" fontId="17" fillId="5" borderId="15" xfId="1" applyNumberFormat="1" applyFont="1" applyFill="1" applyBorder="1" applyAlignment="1">
      <alignment horizontal="center" vertical="center" wrapText="1"/>
    </xf>
    <xf numFmtId="0" fontId="15" fillId="4" borderId="8" xfId="1" applyFont="1" applyFill="1"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center" vertical="center"/>
    </xf>
    <xf numFmtId="4" fontId="15" fillId="0" borderId="8" xfId="1" applyNumberFormat="1" applyFont="1" applyFill="1" applyBorder="1" applyAlignment="1">
      <alignment horizontal="center" vertical="center" wrapText="1"/>
    </xf>
    <xf numFmtId="4" fontId="0" fillId="0" borderId="8" xfId="0" applyNumberFormat="1" applyBorder="1" applyAlignment="1">
      <alignment horizontal="center" vertical="center"/>
    </xf>
    <xf numFmtId="0" fontId="0" fillId="0" borderId="9" xfId="0" applyBorder="1" applyAlignment="1">
      <alignment horizontal="center" vertical="center" wrapText="1"/>
    </xf>
    <xf numFmtId="0" fontId="17" fillId="5" borderId="14" xfId="1" applyFont="1" applyFill="1" applyBorder="1" applyAlignment="1">
      <alignment horizontal="center" vertical="center" wrapText="1"/>
    </xf>
    <xf numFmtId="4" fontId="0" fillId="4" borderId="9" xfId="0" applyNumberFormat="1" applyFill="1" applyBorder="1" applyAlignment="1">
      <alignment horizontal="center" vertical="center"/>
    </xf>
    <xf numFmtId="0" fontId="0" fillId="4" borderId="9" xfId="0" applyFill="1" applyBorder="1" applyAlignment="1">
      <alignment horizontal="center" vertical="center" wrapText="1"/>
    </xf>
    <xf numFmtId="0" fontId="15" fillId="4" borderId="9" xfId="0" applyFont="1" applyFill="1" applyBorder="1" applyAlignment="1">
      <alignment horizontal="center" vertical="center"/>
    </xf>
    <xf numFmtId="0" fontId="17" fillId="5" borderId="10" xfId="1" applyFont="1" applyFill="1" applyBorder="1" applyAlignment="1">
      <alignment horizontal="center" vertical="center" wrapText="1"/>
    </xf>
    <xf numFmtId="0" fontId="18" fillId="4" borderId="9" xfId="0" applyFont="1" applyFill="1" applyBorder="1" applyAlignment="1">
      <alignment horizontal="center" vertical="center"/>
    </xf>
    <xf numFmtId="4" fontId="13" fillId="5" borderId="11" xfId="0" applyNumberFormat="1" applyFont="1" applyFill="1" applyBorder="1" applyAlignment="1">
      <alignment horizontal="center" vertical="center"/>
    </xf>
    <xf numFmtId="4" fontId="13" fillId="5" borderId="3" xfId="0" applyNumberFormat="1" applyFont="1" applyFill="1" applyBorder="1" applyAlignment="1">
      <alignment horizontal="center" vertical="center"/>
    </xf>
    <xf numFmtId="4" fontId="13" fillId="5" borderId="0" xfId="0" applyNumberFormat="1" applyFont="1" applyFill="1" applyAlignment="1">
      <alignment horizontal="center" vertical="center"/>
    </xf>
    <xf numFmtId="4" fontId="13" fillId="5" borderId="16" xfId="0" applyNumberFormat="1" applyFont="1" applyFill="1" applyBorder="1" applyAlignment="1">
      <alignment horizontal="center" vertical="center"/>
    </xf>
    <xf numFmtId="0" fontId="17" fillId="5" borderId="4" xfId="1" applyFont="1" applyFill="1" applyBorder="1" applyAlignment="1">
      <alignment horizontal="center" vertical="center" wrapText="1"/>
    </xf>
    <xf numFmtId="0" fontId="14" fillId="0" borderId="0" xfId="0" applyFont="1" applyAlignment="1">
      <alignment horizontal="center" vertical="center"/>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3" xfId="0" applyFont="1" applyFill="1" applyBorder="1" applyAlignment="1">
      <alignment horizontal="center" vertical="top" wrapText="1"/>
    </xf>
    <xf numFmtId="0" fontId="14" fillId="3" borderId="25" xfId="0" applyFont="1" applyFill="1" applyBorder="1" applyAlignment="1">
      <alignment horizontal="center" wrapText="1"/>
    </xf>
    <xf numFmtId="0" fontId="13" fillId="5" borderId="28"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6" xfId="0" applyFont="1" applyFill="1" applyBorder="1" applyAlignment="1">
      <alignment horizontal="center" vertical="center"/>
    </xf>
    <xf numFmtId="0" fontId="13" fillId="5" borderId="27" xfId="0" applyFont="1" applyFill="1" applyBorder="1" applyAlignment="1">
      <alignment horizontal="center" vertical="center"/>
    </xf>
    <xf numFmtId="4" fontId="13" fillId="5" borderId="27" xfId="0" applyNumberFormat="1" applyFont="1" applyFill="1" applyBorder="1" applyAlignment="1">
      <alignment horizontal="center" vertical="center"/>
    </xf>
    <xf numFmtId="0" fontId="13" fillId="5" borderId="0" xfId="0" applyFont="1" applyFill="1" applyAlignment="1">
      <alignment horizontal="center" vertical="center"/>
    </xf>
    <xf numFmtId="0" fontId="17" fillId="6" borderId="32" xfId="0" applyFont="1" applyFill="1" applyBorder="1" applyAlignment="1">
      <alignment horizontal="center" vertical="center"/>
    </xf>
    <xf numFmtId="0" fontId="17" fillId="6" borderId="33" xfId="1" applyFont="1" applyFill="1" applyBorder="1" applyAlignment="1">
      <alignment horizontal="center" vertical="center" wrapText="1"/>
    </xf>
    <xf numFmtId="0" fontId="0" fillId="6" borderId="33" xfId="0" applyFill="1" applyBorder="1" applyAlignment="1">
      <alignment horizontal="center" vertical="center"/>
    </xf>
    <xf numFmtId="0" fontId="20" fillId="0" borderId="0" xfId="0" applyFont="1" applyAlignment="1">
      <alignment vertical="center"/>
    </xf>
    <xf numFmtId="0" fontId="14" fillId="3" borderId="3" xfId="0" applyFont="1" applyFill="1" applyBorder="1" applyAlignment="1">
      <alignment horizontal="center" wrapText="1"/>
    </xf>
    <xf numFmtId="0" fontId="0" fillId="4" borderId="13" xfId="0" applyFill="1" applyBorder="1" applyAlignment="1">
      <alignment horizontal="center" vertical="center"/>
    </xf>
    <xf numFmtId="0" fontId="0" fillId="4" borderId="16" xfId="0" applyFill="1" applyBorder="1" applyAlignment="1">
      <alignment horizontal="center" vertical="center"/>
    </xf>
    <xf numFmtId="0" fontId="23" fillId="5" borderId="0" xfId="1" applyFont="1" applyFill="1" applyBorder="1" applyAlignment="1">
      <alignment horizontal="center" vertical="center" wrapText="1"/>
    </xf>
    <xf numFmtId="0" fontId="22" fillId="4" borderId="12" xfId="3" applyFill="1" applyBorder="1" applyAlignment="1">
      <alignment horizontal="center" vertical="center" wrapText="1"/>
    </xf>
    <xf numFmtId="0" fontId="0" fillId="0" borderId="14" xfId="0" applyBorder="1" applyAlignment="1">
      <alignment horizontal="center" vertical="center"/>
    </xf>
    <xf numFmtId="4" fontId="15" fillId="0" borderId="10" xfId="1" applyNumberFormat="1" applyFont="1" applyFill="1" applyBorder="1" applyAlignment="1">
      <alignment horizontal="center" vertical="center" wrapText="1"/>
    </xf>
    <xf numFmtId="4" fontId="0" fillId="0" borderId="10" xfId="0" applyNumberFormat="1" applyBorder="1" applyAlignment="1">
      <alignment horizontal="center" vertical="center"/>
    </xf>
    <xf numFmtId="0" fontId="0" fillId="0" borderId="8" xfId="0" applyBorder="1" applyAlignment="1">
      <alignment horizontal="center" vertical="center"/>
    </xf>
    <xf numFmtId="4" fontId="13" fillId="0" borderId="10" xfId="0" applyNumberFormat="1" applyFont="1" applyBorder="1" applyAlignment="1">
      <alignment horizontal="center" vertical="center"/>
    </xf>
    <xf numFmtId="4" fontId="25" fillId="0" borderId="8" xfId="0" applyNumberFormat="1" applyFont="1" applyBorder="1" applyAlignment="1">
      <alignment horizontal="center" vertical="center"/>
    </xf>
    <xf numFmtId="0" fontId="11" fillId="0" borderId="9" xfId="0" applyFont="1" applyBorder="1" applyAlignment="1">
      <alignment horizontal="center" vertical="center"/>
    </xf>
    <xf numFmtId="4" fontId="11" fillId="0" borderId="8" xfId="1" applyNumberFormat="1" applyFont="1" applyFill="1" applyBorder="1" applyAlignment="1">
      <alignment horizontal="center" vertical="center" wrapText="1"/>
    </xf>
    <xf numFmtId="0" fontId="11" fillId="0" borderId="8" xfId="0" applyFont="1" applyBorder="1" applyAlignment="1">
      <alignment horizontal="center" vertical="center"/>
    </xf>
    <xf numFmtId="4" fontId="11" fillId="0" borderId="8" xfId="0" applyNumberFormat="1" applyFont="1" applyBorder="1" applyAlignment="1">
      <alignment horizontal="center" vertical="center"/>
    </xf>
    <xf numFmtId="3" fontId="11" fillId="0" borderId="8" xfId="0" applyNumberFormat="1" applyFont="1" applyBorder="1" applyAlignment="1">
      <alignment horizontal="center" vertical="center"/>
    </xf>
    <xf numFmtId="3" fontId="0" fillId="0" borderId="0" xfId="0" applyNumberFormat="1" applyAlignment="1">
      <alignment horizontal="center" vertical="center"/>
    </xf>
    <xf numFmtId="3" fontId="0" fillId="4" borderId="9" xfId="0" applyNumberFormat="1" applyFill="1" applyBorder="1" applyAlignment="1">
      <alignment horizontal="center" vertical="center"/>
    </xf>
    <xf numFmtId="3" fontId="13" fillId="5" borderId="8" xfId="0" applyNumberFormat="1" applyFont="1" applyFill="1" applyBorder="1" applyAlignment="1">
      <alignment horizontal="center" vertical="center"/>
    </xf>
    <xf numFmtId="3" fontId="0" fillId="4" borderId="14" xfId="0" applyNumberFormat="1" applyFill="1" applyBorder="1" applyAlignment="1">
      <alignment horizontal="center" vertical="center"/>
    </xf>
    <xf numFmtId="3" fontId="15" fillId="4" borderId="8" xfId="1" applyNumberFormat="1" applyFont="1" applyFill="1" applyBorder="1" applyAlignment="1">
      <alignment horizontal="center" vertical="center" wrapText="1"/>
    </xf>
    <xf numFmtId="3" fontId="0" fillId="0" borderId="8" xfId="0" applyNumberFormat="1" applyBorder="1" applyAlignment="1">
      <alignment horizontal="center" vertical="center"/>
    </xf>
    <xf numFmtId="3" fontId="0" fillId="4" borderId="8" xfId="0" applyNumberFormat="1" applyFill="1" applyBorder="1" applyAlignment="1">
      <alignment horizontal="center" vertical="center"/>
    </xf>
    <xf numFmtId="3" fontId="15" fillId="4" borderId="8" xfId="0" applyNumberFormat="1" applyFont="1" applyFill="1" applyBorder="1" applyAlignment="1">
      <alignment horizontal="center" vertical="center"/>
    </xf>
    <xf numFmtId="3" fontId="18" fillId="4" borderId="8" xfId="0" applyNumberFormat="1" applyFont="1" applyFill="1" applyBorder="1" applyAlignment="1">
      <alignment horizontal="center" vertical="center"/>
    </xf>
    <xf numFmtId="3" fontId="13" fillId="5" borderId="5" xfId="0" applyNumberFormat="1" applyFont="1" applyFill="1" applyBorder="1" applyAlignment="1">
      <alignment horizontal="center" vertical="center"/>
    </xf>
    <xf numFmtId="3" fontId="17" fillId="6" borderId="33" xfId="0" applyNumberFormat="1" applyFont="1" applyFill="1" applyBorder="1" applyAlignment="1">
      <alignment horizontal="center" vertical="center"/>
    </xf>
    <xf numFmtId="3" fontId="14" fillId="0" borderId="0" xfId="0" applyNumberFormat="1" applyFont="1" applyAlignment="1">
      <alignment horizontal="center" vertical="center"/>
    </xf>
    <xf numFmtId="3" fontId="14" fillId="3" borderId="21" xfId="0" applyNumberFormat="1" applyFont="1" applyFill="1" applyBorder="1" applyAlignment="1">
      <alignment horizontal="center" vertical="center" wrapText="1"/>
    </xf>
    <xf numFmtId="3" fontId="14" fillId="3" borderId="22" xfId="0" applyNumberFormat="1" applyFont="1" applyFill="1" applyBorder="1" applyAlignment="1">
      <alignment horizontal="center" vertical="center"/>
    </xf>
    <xf numFmtId="3" fontId="14" fillId="3" borderId="8" xfId="0" applyNumberFormat="1" applyFont="1" applyFill="1" applyBorder="1" applyAlignment="1">
      <alignment horizontal="center" wrapText="1"/>
    </xf>
    <xf numFmtId="3" fontId="17" fillId="5" borderId="8" xfId="1" applyNumberFormat="1" applyFont="1" applyFill="1" applyBorder="1" applyAlignment="1">
      <alignment horizontal="center" vertical="center" wrapText="1"/>
    </xf>
    <xf numFmtId="3" fontId="15" fillId="0" borderId="10" xfId="1" applyNumberFormat="1" applyFont="1" applyFill="1" applyBorder="1" applyAlignment="1">
      <alignment horizontal="center" vertical="center" wrapText="1"/>
    </xf>
    <xf numFmtId="3" fontId="0" fillId="0" borderId="10" xfId="0" applyNumberFormat="1" applyBorder="1" applyAlignment="1">
      <alignment horizontal="center" vertical="center"/>
    </xf>
    <xf numFmtId="3" fontId="15" fillId="0" borderId="8" xfId="1" applyNumberFormat="1" applyFont="1" applyFill="1" applyBorder="1" applyAlignment="1">
      <alignment horizontal="center" vertical="center" wrapText="1"/>
    </xf>
    <xf numFmtId="3" fontId="11" fillId="0" borderId="8" xfId="1" applyNumberFormat="1" applyFont="1" applyFill="1" applyBorder="1" applyAlignment="1">
      <alignment horizontal="center" vertical="center" wrapText="1"/>
    </xf>
    <xf numFmtId="3" fontId="11" fillId="0" borderId="0" xfId="0" applyNumberFormat="1" applyFont="1" applyAlignment="1">
      <alignment horizontal="center" vertical="center"/>
    </xf>
    <xf numFmtId="3" fontId="13" fillId="5" borderId="8" xfId="0" applyNumberFormat="1" applyFont="1" applyFill="1" applyBorder="1" applyAlignment="1">
      <alignment horizontal="center" vertical="center" wrapText="1"/>
    </xf>
    <xf numFmtId="3" fontId="0" fillId="4" borderId="5" xfId="0" applyNumberFormat="1" applyFill="1" applyBorder="1" applyAlignment="1">
      <alignment horizontal="center" vertical="center"/>
    </xf>
    <xf numFmtId="3" fontId="0" fillId="4" borderId="8" xfId="1" applyNumberFormat="1" applyFont="1" applyFill="1" applyBorder="1" applyAlignment="1">
      <alignment horizontal="center" vertical="center" wrapText="1"/>
    </xf>
    <xf numFmtId="3" fontId="17" fillId="5" borderId="5" xfId="1" applyNumberFormat="1" applyFont="1" applyFill="1" applyBorder="1" applyAlignment="1">
      <alignment horizontal="center" vertical="center" wrapText="1"/>
    </xf>
    <xf numFmtId="3" fontId="17" fillId="5" borderId="10" xfId="1" applyNumberFormat="1" applyFont="1" applyFill="1" applyBorder="1" applyAlignment="1">
      <alignment horizontal="center" vertical="center" wrapText="1"/>
    </xf>
    <xf numFmtId="3" fontId="19" fillId="5" borderId="8" xfId="0" applyNumberFormat="1" applyFont="1" applyFill="1" applyBorder="1" applyAlignment="1">
      <alignment horizontal="center" vertical="center"/>
    </xf>
    <xf numFmtId="3" fontId="11" fillId="4" borderId="8" xfId="1" applyNumberFormat="1" applyFont="1" applyFill="1" applyBorder="1" applyAlignment="1">
      <alignment horizontal="center" vertical="center" wrapText="1"/>
    </xf>
    <xf numFmtId="3" fontId="11" fillId="4" borderId="8" xfId="0" applyNumberFormat="1" applyFont="1" applyFill="1" applyBorder="1" applyAlignment="1">
      <alignment horizontal="center" vertical="center"/>
    </xf>
    <xf numFmtId="3" fontId="14" fillId="5" borderId="8" xfId="1" applyNumberFormat="1" applyFont="1" applyFill="1" applyBorder="1" applyAlignment="1">
      <alignment horizontal="center" vertical="center" wrapText="1"/>
    </xf>
    <xf numFmtId="3" fontId="0" fillId="4" borderId="0" xfId="0" applyNumberFormat="1" applyFill="1" applyAlignment="1">
      <alignment horizontal="center" vertical="center"/>
    </xf>
    <xf numFmtId="3" fontId="0" fillId="6" borderId="33" xfId="0" applyNumberFormat="1" applyFill="1" applyBorder="1" applyAlignment="1">
      <alignment horizontal="center" vertical="center"/>
    </xf>
    <xf numFmtId="4" fontId="0" fillId="0" borderId="8" xfId="1" applyNumberFormat="1" applyFont="1" applyFill="1" applyBorder="1" applyAlignment="1">
      <alignment horizontal="center" vertical="center" wrapText="1"/>
    </xf>
    <xf numFmtId="3" fontId="0" fillId="0" borderId="8" xfId="1" applyNumberFormat="1" applyFont="1" applyFill="1" applyBorder="1" applyAlignment="1">
      <alignment horizontal="center" vertical="center" wrapText="1"/>
    </xf>
    <xf numFmtId="3" fontId="13" fillId="5" borderId="8" xfId="1" applyNumberFormat="1" applyFont="1" applyFill="1" applyBorder="1" applyAlignment="1">
      <alignment horizontal="center" vertical="center" wrapText="1"/>
    </xf>
    <xf numFmtId="4" fontId="15" fillId="0" borderId="5" xfId="1" applyNumberFormat="1" applyFont="1" applyFill="1" applyBorder="1" applyAlignment="1">
      <alignment horizontal="center" vertical="center" wrapText="1"/>
    </xf>
    <xf numFmtId="4" fontId="11" fillId="0" borderId="10" xfId="0" applyNumberFormat="1" applyFont="1" applyBorder="1" applyAlignment="1">
      <alignment horizontal="center" vertical="center"/>
    </xf>
    <xf numFmtId="4" fontId="28" fillId="0" borderId="10" xfId="0" applyNumberFormat="1" applyFont="1" applyBorder="1" applyAlignment="1">
      <alignment horizontal="center" vertical="center"/>
    </xf>
    <xf numFmtId="0" fontId="11" fillId="0" borderId="8" xfId="1" applyFont="1" applyFill="1" applyBorder="1" applyAlignment="1">
      <alignment horizontal="center" vertical="center" wrapText="1"/>
    </xf>
    <xf numFmtId="4" fontId="11" fillId="0" borderId="10" xfId="1" applyNumberFormat="1" applyFont="1" applyFill="1" applyBorder="1" applyAlignment="1">
      <alignment horizontal="center" vertical="center" wrapText="1"/>
    </xf>
    <xf numFmtId="4" fontId="14" fillId="0" borderId="10" xfId="0" applyNumberFormat="1" applyFont="1" applyBorder="1" applyAlignment="1">
      <alignment horizontal="center" vertical="center"/>
    </xf>
    <xf numFmtId="4" fontId="14" fillId="0" borderId="10" xfId="1" applyNumberFormat="1" applyFont="1" applyFill="1" applyBorder="1" applyAlignment="1">
      <alignment horizontal="center" vertical="center" wrapText="1"/>
    </xf>
    <xf numFmtId="0" fontId="11" fillId="0" borderId="14" xfId="0" applyFont="1" applyBorder="1" applyAlignment="1">
      <alignment horizontal="center" vertical="center"/>
    </xf>
    <xf numFmtId="4" fontId="28" fillId="0" borderId="8" xfId="0" applyNumberFormat="1" applyFont="1" applyBorder="1" applyAlignment="1">
      <alignment horizontal="center" vertical="center"/>
    </xf>
    <xf numFmtId="0" fontId="0" fillId="0" borderId="13" xfId="0" applyBorder="1" applyAlignment="1">
      <alignment horizontal="center" vertical="center"/>
    </xf>
    <xf numFmtId="4" fontId="15" fillId="4" borderId="8" xfId="1" applyNumberFormat="1" applyFont="1" applyFill="1" applyBorder="1" applyAlignment="1">
      <alignment horizontal="center" vertical="center" wrapText="1"/>
    </xf>
    <xf numFmtId="4" fontId="0" fillId="4" borderId="8" xfId="0" applyNumberFormat="1" applyFill="1" applyBorder="1" applyAlignment="1">
      <alignment horizontal="center" vertical="center"/>
    </xf>
    <xf numFmtId="0" fontId="16" fillId="4" borderId="3" xfId="1" applyFont="1" applyFill="1" applyBorder="1" applyAlignment="1">
      <alignment horizontal="center" vertical="center" wrapText="1"/>
    </xf>
    <xf numFmtId="0" fontId="0" fillId="4" borderId="10" xfId="0" applyFill="1" applyBorder="1" applyAlignment="1">
      <alignment horizontal="center" vertical="center"/>
    </xf>
    <xf numFmtId="4" fontId="16" fillId="4" borderId="12" xfId="1" applyNumberFormat="1"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3" fontId="15" fillId="4" borderId="5" xfId="1" applyNumberFormat="1" applyFont="1" applyFill="1" applyBorder="1" applyAlignment="1">
      <alignment horizontal="center" vertical="center" wrapText="1"/>
    </xf>
    <xf numFmtId="0" fontId="15" fillId="4" borderId="16" xfId="1" applyFont="1" applyFill="1" applyBorder="1" applyAlignment="1">
      <alignment horizontal="center" vertical="center" wrapText="1"/>
    </xf>
    <xf numFmtId="3" fontId="10" fillId="4" borderId="8" xfId="0" applyNumberFormat="1" applyFont="1" applyFill="1" applyBorder="1" applyAlignment="1">
      <alignment horizontal="center" vertical="center"/>
    </xf>
    <xf numFmtId="4" fontId="0" fillId="0" borderId="9" xfId="0" applyNumberFormat="1" applyBorder="1" applyAlignment="1">
      <alignment horizontal="center" vertical="center"/>
    </xf>
    <xf numFmtId="4" fontId="10" fillId="0" borderId="8" xfId="0" applyNumberFormat="1" applyFont="1" applyBorder="1" applyAlignment="1">
      <alignment horizontal="center" vertical="center"/>
    </xf>
    <xf numFmtId="0" fontId="10" fillId="0" borderId="16" xfId="1" applyFont="1" applyFill="1" applyBorder="1" applyAlignment="1">
      <alignment horizontal="center" vertical="center" wrapText="1"/>
    </xf>
    <xf numFmtId="4" fontId="14" fillId="0" borderId="8" xfId="1" applyNumberFormat="1" applyFont="1" applyFill="1" applyBorder="1" applyAlignment="1">
      <alignment horizontal="center" vertical="center" wrapText="1"/>
    </xf>
    <xf numFmtId="4" fontId="14" fillId="0" borderId="8" xfId="0" applyNumberFormat="1" applyFont="1" applyBorder="1" applyAlignment="1">
      <alignment horizontal="center" vertical="center"/>
    </xf>
    <xf numFmtId="4" fontId="10" fillId="0" borderId="8" xfId="1" applyNumberFormat="1" applyFont="1" applyFill="1" applyBorder="1" applyAlignment="1">
      <alignment horizontal="center" vertical="center" wrapText="1"/>
    </xf>
    <xf numFmtId="4" fontId="0" fillId="4" borderId="8" xfId="1" applyNumberFormat="1" applyFont="1" applyFill="1" applyBorder="1" applyAlignment="1">
      <alignment horizontal="center" vertical="center" wrapText="1"/>
    </xf>
    <xf numFmtId="4" fontId="10" fillId="4" borderId="8" xfId="7" applyNumberFormat="1" applyFont="1" applyFill="1" applyBorder="1"/>
    <xf numFmtId="4" fontId="32" fillId="4" borderId="8" xfId="0" applyNumberFormat="1" applyFont="1" applyFill="1" applyBorder="1" applyAlignment="1">
      <alignment horizontal="center" vertical="center"/>
    </xf>
    <xf numFmtId="4" fontId="0" fillId="4" borderId="8" xfId="0" applyNumberFormat="1" applyFill="1" applyBorder="1" applyAlignment="1">
      <alignment horizontal="center" vertical="center" wrapText="1"/>
    </xf>
    <xf numFmtId="2" fontId="0" fillId="4" borderId="9" xfId="0" applyNumberFormat="1" applyFill="1" applyBorder="1" applyAlignment="1">
      <alignment horizontal="center" vertical="center"/>
    </xf>
    <xf numFmtId="2" fontId="0" fillId="4" borderId="8" xfId="0" applyNumberFormat="1" applyFill="1" applyBorder="1" applyAlignment="1">
      <alignment horizontal="center" vertical="center"/>
    </xf>
    <xf numFmtId="2" fontId="0" fillId="4" borderId="8" xfId="1" applyNumberFormat="1" applyFont="1" applyFill="1" applyBorder="1" applyAlignment="1">
      <alignment horizontal="center" vertical="center" wrapText="1"/>
    </xf>
    <xf numFmtId="2" fontId="0" fillId="4" borderId="8" xfId="9" applyNumberFormat="1" applyFont="1" applyFill="1" applyBorder="1" applyAlignment="1">
      <alignment horizontal="center" vertical="center"/>
    </xf>
    <xf numFmtId="4" fontId="15" fillId="4" borderId="5" xfId="1" applyNumberFormat="1" applyFont="1" applyFill="1" applyBorder="1" applyAlignment="1">
      <alignment horizontal="center" vertical="center" wrapText="1"/>
    </xf>
    <xf numFmtId="4" fontId="0" fillId="4" borderId="5" xfId="0" applyNumberFormat="1" applyFill="1" applyBorder="1" applyAlignment="1">
      <alignment horizontal="center" vertical="center"/>
    </xf>
    <xf numFmtId="4" fontId="0" fillId="4" borderId="11" xfId="0" applyNumberFormat="1" applyFill="1" applyBorder="1" applyAlignment="1">
      <alignment horizontal="center" vertical="center"/>
    </xf>
    <xf numFmtId="4" fontId="0" fillId="4" borderId="10" xfId="0" applyNumberFormat="1" applyFill="1" applyBorder="1" applyAlignment="1">
      <alignment horizontal="center" vertical="center"/>
    </xf>
    <xf numFmtId="4" fontId="15" fillId="4" borderId="10" xfId="1" applyNumberFormat="1" applyFont="1" applyFill="1" applyBorder="1" applyAlignment="1">
      <alignment horizontal="center" vertical="center" wrapText="1"/>
    </xf>
    <xf numFmtId="0" fontId="10" fillId="0" borderId="9" xfId="0" applyFont="1" applyBorder="1" applyAlignment="1">
      <alignment horizontal="center" vertical="center"/>
    </xf>
    <xf numFmtId="4" fontId="17" fillId="5" borderId="8" xfId="1" applyNumberFormat="1" applyFont="1" applyFill="1" applyBorder="1" applyAlignment="1">
      <alignment horizontal="center" vertical="center" wrapText="1"/>
    </xf>
    <xf numFmtId="4" fontId="13" fillId="5" borderId="8" xfId="0" applyNumberFormat="1" applyFont="1" applyFill="1" applyBorder="1" applyAlignment="1">
      <alignment horizontal="center" vertical="center"/>
    </xf>
    <xf numFmtId="4" fontId="15" fillId="4" borderId="8" xfId="0" applyNumberFormat="1" applyFont="1" applyFill="1" applyBorder="1" applyAlignment="1">
      <alignment horizontal="center" vertical="center"/>
    </xf>
    <xf numFmtId="0" fontId="32" fillId="4" borderId="14" xfId="0" applyFont="1" applyFill="1" applyBorder="1" applyAlignment="1">
      <alignment horizontal="center" vertical="center"/>
    </xf>
    <xf numFmtId="4" fontId="32" fillId="4" borderId="10" xfId="0" applyNumberFormat="1" applyFont="1" applyFill="1" applyBorder="1" applyAlignment="1">
      <alignment horizontal="center" vertical="center"/>
    </xf>
    <xf numFmtId="0" fontId="32" fillId="4" borderId="9" xfId="0" applyFont="1" applyFill="1" applyBorder="1" applyAlignment="1">
      <alignment horizontal="center" vertical="center"/>
    </xf>
    <xf numFmtId="0" fontId="16" fillId="5" borderId="13" xfId="1" applyFont="1" applyFill="1" applyBorder="1" applyAlignment="1">
      <alignment horizontal="center" vertical="center" wrapText="1"/>
    </xf>
    <xf numFmtId="0" fontId="16" fillId="5" borderId="9" xfId="1" applyFont="1" applyFill="1" applyBorder="1" applyAlignment="1">
      <alignment horizontal="center" vertical="center" wrapText="1"/>
    </xf>
    <xf numFmtId="0" fontId="14" fillId="5" borderId="9" xfId="0" applyFont="1" applyFill="1" applyBorder="1" applyAlignment="1">
      <alignment horizontal="center" vertical="center"/>
    </xf>
    <xf numFmtId="4" fontId="16" fillId="5" borderId="9" xfId="1" applyNumberFormat="1" applyFont="1" applyFill="1" applyBorder="1" applyAlignment="1">
      <alignment horizontal="center" vertical="center" wrapText="1"/>
    </xf>
    <xf numFmtId="0" fontId="16" fillId="5" borderId="12" xfId="1" applyFont="1" applyFill="1" applyBorder="1" applyAlignment="1">
      <alignment horizontal="center" vertical="center" wrapText="1"/>
    </xf>
    <xf numFmtId="0" fontId="16" fillId="5" borderId="0" xfId="1" applyFont="1" applyFill="1" applyBorder="1" applyAlignment="1">
      <alignment horizontal="center" vertical="center" wrapText="1"/>
    </xf>
    <xf numFmtId="0" fontId="16" fillId="5" borderId="15" xfId="1" applyFont="1" applyFill="1" applyBorder="1" applyAlignment="1">
      <alignment horizontal="center" vertical="center" wrapText="1"/>
    </xf>
    <xf numFmtId="0" fontId="16" fillId="5" borderId="6" xfId="1" applyFont="1" applyFill="1" applyBorder="1" applyAlignment="1">
      <alignment horizontal="center" vertical="center" wrapText="1"/>
    </xf>
    <xf numFmtId="0" fontId="14" fillId="4" borderId="12" xfId="0" applyFont="1" applyFill="1" applyBorder="1" applyAlignment="1">
      <alignment horizontal="center" vertical="center"/>
    </xf>
    <xf numFmtId="49" fontId="16" fillId="5" borderId="0" xfId="1" applyNumberFormat="1" applyFont="1" applyFill="1" applyBorder="1" applyAlignment="1">
      <alignment horizontal="center" vertical="center" wrapText="1"/>
    </xf>
    <xf numFmtId="4" fontId="16" fillId="5" borderId="0" xfId="1" applyNumberFormat="1" applyFont="1" applyFill="1" applyBorder="1" applyAlignment="1">
      <alignment horizontal="center" vertical="center" wrapText="1"/>
    </xf>
    <xf numFmtId="49" fontId="16" fillId="5" borderId="15" xfId="1" applyNumberFormat="1" applyFont="1" applyFill="1" applyBorder="1" applyAlignment="1">
      <alignment horizontal="center" vertical="center" wrapText="1"/>
    </xf>
    <xf numFmtId="0" fontId="16" fillId="5" borderId="16" xfId="1" applyFont="1" applyFill="1" applyBorder="1" applyAlignment="1">
      <alignment horizontal="center" vertical="center" wrapText="1"/>
    </xf>
    <xf numFmtId="4" fontId="14" fillId="5" borderId="0" xfId="0" applyNumberFormat="1" applyFont="1" applyFill="1" applyAlignment="1">
      <alignment horizontal="center" vertical="center"/>
    </xf>
    <xf numFmtId="0" fontId="16" fillId="5" borderId="8" xfId="1" applyFont="1" applyFill="1" applyBorder="1" applyAlignment="1">
      <alignment horizontal="center" vertical="center" wrapText="1"/>
    </xf>
    <xf numFmtId="0" fontId="16" fillId="5" borderId="11" xfId="1" applyFont="1" applyFill="1" applyBorder="1" applyAlignment="1">
      <alignment horizontal="center" vertical="center" wrapText="1"/>
    </xf>
    <xf numFmtId="4" fontId="14" fillId="6" borderId="33" xfId="0" applyNumberFormat="1" applyFont="1" applyFill="1" applyBorder="1" applyAlignment="1">
      <alignment horizontal="center" vertical="center"/>
    </xf>
    <xf numFmtId="0" fontId="14" fillId="3" borderId="10" xfId="0" applyFont="1" applyFill="1" applyBorder="1" applyAlignment="1">
      <alignment horizontal="center" vertical="center" wrapText="1"/>
    </xf>
    <xf numFmtId="0" fontId="15" fillId="0" borderId="16" xfId="1" applyFont="1" applyFill="1" applyBorder="1" applyAlignment="1">
      <alignment horizontal="center" vertical="center" wrapText="1"/>
    </xf>
    <xf numFmtId="4" fontId="15" fillId="0" borderId="15" xfId="1" applyNumberFormat="1" applyFont="1" applyFill="1" applyBorder="1" applyAlignment="1">
      <alignment horizontal="center" vertical="center" wrapText="1"/>
    </xf>
    <xf numFmtId="0" fontId="14" fillId="4" borderId="16" xfId="0" applyFont="1" applyFill="1" applyBorder="1" applyAlignment="1">
      <alignment horizontal="center" vertical="center" wrapText="1"/>
    </xf>
    <xf numFmtId="10" fontId="13" fillId="5" borderId="16" xfId="0" applyNumberFormat="1" applyFont="1" applyFill="1" applyBorder="1" applyAlignment="1">
      <alignment horizontal="center" vertical="center" wrapText="1"/>
    </xf>
    <xf numFmtId="0" fontId="13"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3" fillId="4" borderId="16" xfId="0" applyFont="1" applyFill="1" applyBorder="1" applyAlignment="1">
      <alignment horizontal="center" vertical="center" wrapText="1"/>
    </xf>
    <xf numFmtId="4" fontId="0" fillId="0" borderId="16" xfId="0" applyNumberFormat="1" applyBorder="1" applyAlignment="1">
      <alignment horizontal="center" vertical="center"/>
    </xf>
    <xf numFmtId="10" fontId="13" fillId="5" borderId="16" xfId="0" applyNumberFormat="1" applyFont="1" applyFill="1" applyBorder="1" applyAlignment="1">
      <alignment horizontal="center" vertical="center"/>
    </xf>
    <xf numFmtId="3" fontId="14" fillId="4" borderId="16" xfId="0" applyNumberFormat="1" applyFont="1" applyFill="1" applyBorder="1" applyAlignment="1">
      <alignment horizontal="center" vertical="center" wrapText="1"/>
    </xf>
    <xf numFmtId="0" fontId="14" fillId="4" borderId="7" xfId="0" applyFont="1" applyFill="1" applyBorder="1" applyAlignment="1">
      <alignment horizontal="center" vertical="center" wrapText="1"/>
    </xf>
    <xf numFmtId="10" fontId="13" fillId="5" borderId="7" xfId="0" applyNumberFormat="1" applyFont="1" applyFill="1" applyBorder="1" applyAlignment="1">
      <alignment horizontal="center" vertical="center" wrapText="1"/>
    </xf>
    <xf numFmtId="0" fontId="0" fillId="0" borderId="8" xfId="0" applyBorder="1"/>
    <xf numFmtId="0" fontId="0" fillId="4" borderId="15" xfId="0" applyFill="1" applyBorder="1" applyAlignment="1">
      <alignment horizontal="center" vertical="center"/>
    </xf>
    <xf numFmtId="0" fontId="14" fillId="0" borderId="4" xfId="0" applyFont="1" applyBorder="1" applyAlignment="1">
      <alignment horizontal="center" vertical="center" wrapText="1"/>
    </xf>
    <xf numFmtId="0" fontId="0" fillId="4" borderId="15" xfId="0" applyFill="1" applyBorder="1" applyAlignment="1">
      <alignment horizontal="center" vertical="center" wrapText="1"/>
    </xf>
    <xf numFmtId="0" fontId="14" fillId="4" borderId="4" xfId="0" applyFont="1" applyFill="1" applyBorder="1" applyAlignment="1">
      <alignment horizontal="center" vertical="center" wrapText="1"/>
    </xf>
    <xf numFmtId="4" fontId="15" fillId="4" borderId="16" xfId="1" applyNumberFormat="1" applyFont="1" applyFill="1" applyBorder="1" applyAlignment="1">
      <alignment horizontal="center" vertical="center" wrapText="1"/>
    </xf>
    <xf numFmtId="4" fontId="0" fillId="4" borderId="16" xfId="0" applyNumberFormat="1" applyFill="1" applyBorder="1" applyAlignment="1">
      <alignment horizontal="center" vertical="center"/>
    </xf>
    <xf numFmtId="0" fontId="0" fillId="4" borderId="27" xfId="0" applyFill="1" applyBorder="1" applyAlignment="1">
      <alignment horizontal="center" vertical="center"/>
    </xf>
    <xf numFmtId="0" fontId="15" fillId="4" borderId="11" xfId="1" applyFont="1" applyFill="1" applyBorder="1" applyAlignment="1">
      <alignment horizontal="center" vertical="center" wrapText="1"/>
    </xf>
    <xf numFmtId="4" fontId="0" fillId="0" borderId="8" xfId="0" applyNumberFormat="1" applyBorder="1"/>
    <xf numFmtId="0" fontId="0" fillId="4" borderId="8" xfId="0" applyFill="1" applyBorder="1"/>
    <xf numFmtId="0" fontId="0" fillId="4" borderId="0" xfId="0" applyFill="1"/>
    <xf numFmtId="0" fontId="16" fillId="4" borderId="8" xfId="1" applyFont="1" applyFill="1" applyBorder="1" applyAlignment="1">
      <alignment vertical="center"/>
    </xf>
    <xf numFmtId="4" fontId="16" fillId="4" borderId="8" xfId="1" applyNumberFormat="1" applyFont="1" applyFill="1" applyBorder="1" applyAlignment="1">
      <alignment vertical="center"/>
    </xf>
    <xf numFmtId="0" fontId="16" fillId="4" borderId="0" xfId="1" applyFont="1" applyFill="1" applyBorder="1" applyAlignment="1">
      <alignment horizontal="center" vertical="center" wrapText="1"/>
    </xf>
    <xf numFmtId="4" fontId="16" fillId="4" borderId="0" xfId="1" applyNumberFormat="1" applyFont="1" applyFill="1" applyBorder="1" applyAlignment="1">
      <alignment horizontal="center" vertical="center" wrapText="1"/>
    </xf>
    <xf numFmtId="4" fontId="16" fillId="0" borderId="0" xfId="1" applyNumberFormat="1" applyFont="1" applyFill="1" applyBorder="1" applyAlignment="1">
      <alignment horizontal="center" vertical="center" wrapText="1"/>
    </xf>
    <xf numFmtId="0" fontId="22" fillId="0" borderId="0" xfId="3" applyAlignment="1">
      <alignment horizontal="center" vertical="center" wrapText="1"/>
    </xf>
    <xf numFmtId="0" fontId="22" fillId="4" borderId="5" xfId="3" applyFill="1" applyBorder="1" applyAlignment="1">
      <alignment horizontal="center" vertical="center" wrapText="1"/>
    </xf>
    <xf numFmtId="0" fontId="16" fillId="0" borderId="3" xfId="1" applyFont="1" applyFill="1" applyBorder="1" applyAlignment="1">
      <alignment horizontal="center" vertical="center" wrapText="1"/>
    </xf>
    <xf numFmtId="0" fontId="0" fillId="0" borderId="11" xfId="0" applyBorder="1" applyAlignment="1">
      <alignment horizontal="center" vertical="center"/>
    </xf>
    <xf numFmtId="3" fontId="32" fillId="4" borderId="8" xfId="0" applyNumberFormat="1" applyFont="1" applyFill="1" applyBorder="1" applyAlignment="1">
      <alignment horizontal="center" vertical="center"/>
    </xf>
    <xf numFmtId="49" fontId="22" fillId="4" borderId="8" xfId="3" applyNumberFormat="1" applyFill="1" applyBorder="1" applyAlignment="1">
      <alignment horizontal="center" vertical="center" wrapText="1"/>
    </xf>
    <xf numFmtId="0" fontId="11" fillId="0" borderId="11" xfId="1" applyFont="1" applyFill="1" applyBorder="1" applyAlignment="1">
      <alignment horizontal="center" vertical="center" wrapText="1"/>
    </xf>
    <xf numFmtId="4" fontId="0" fillId="0" borderId="0" xfId="0" applyNumberFormat="1"/>
    <xf numFmtId="4" fontId="0" fillId="4" borderId="8" xfId="0" applyNumberFormat="1" applyFill="1" applyBorder="1"/>
    <xf numFmtId="4" fontId="0" fillId="6" borderId="33" xfId="0" applyNumberFormat="1" applyFill="1" applyBorder="1" applyAlignment="1">
      <alignment horizontal="center" vertical="center"/>
    </xf>
    <xf numFmtId="0" fontId="14" fillId="0" borderId="3" xfId="1" applyFont="1" applyFill="1" applyBorder="1" applyAlignment="1">
      <alignment horizontal="center" vertical="center" wrapText="1"/>
    </xf>
    <xf numFmtId="0" fontId="27" fillId="0" borderId="0" xfId="3" applyFont="1" applyAlignment="1">
      <alignment horizontal="center" vertical="center" wrapText="1"/>
    </xf>
    <xf numFmtId="4" fontId="14" fillId="0" borderId="0" xfId="1" applyNumberFormat="1" applyFont="1" applyFill="1" applyBorder="1" applyAlignment="1">
      <alignment horizontal="center" vertical="center" wrapText="1"/>
    </xf>
    <xf numFmtId="0" fontId="11" fillId="0" borderId="13" xfId="0" applyFont="1" applyBorder="1" applyAlignment="1">
      <alignment horizontal="center" vertical="center"/>
    </xf>
    <xf numFmtId="0" fontId="22" fillId="4" borderId="0" xfId="3" applyFill="1" applyAlignment="1">
      <alignment horizontal="center" vertical="center" wrapText="1"/>
    </xf>
    <xf numFmtId="4" fontId="15" fillId="4" borderId="8" xfId="1" applyNumberFormat="1" applyFont="1" applyFill="1" applyBorder="1" applyAlignment="1">
      <alignment vertical="center"/>
    </xf>
    <xf numFmtId="0" fontId="0" fillId="4" borderId="24" xfId="0" applyFill="1" applyBorder="1" applyAlignment="1">
      <alignment horizontal="center" vertical="center"/>
    </xf>
    <xf numFmtId="0" fontId="15" fillId="4" borderId="10" xfId="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33" fillId="4" borderId="15" xfId="1" applyFont="1" applyFill="1" applyBorder="1" applyAlignment="1">
      <alignment horizontal="center" vertical="center" wrapText="1"/>
    </xf>
    <xf numFmtId="4" fontId="14" fillId="0" borderId="13" xfId="0" applyNumberFormat="1" applyFont="1" applyBorder="1" applyAlignment="1">
      <alignment horizontal="center" vertical="center"/>
    </xf>
    <xf numFmtId="4" fontId="14" fillId="0" borderId="0" xfId="0" applyNumberFormat="1" applyFont="1" applyAlignment="1">
      <alignment horizontal="center" vertical="center"/>
    </xf>
    <xf numFmtId="0" fontId="14" fillId="4" borderId="0" xfId="0" applyFont="1" applyFill="1" applyAlignment="1">
      <alignment horizontal="center" vertical="center" wrapText="1"/>
    </xf>
    <xf numFmtId="0" fontId="0" fillId="4" borderId="3" xfId="0" applyFill="1" applyBorder="1" applyAlignment="1">
      <alignment horizontal="center" vertical="center"/>
    </xf>
    <xf numFmtId="0" fontId="33" fillId="4" borderId="0" xfId="1" applyFont="1" applyFill="1" applyBorder="1" applyAlignment="1">
      <alignment horizontal="center" vertical="center" wrapText="1"/>
    </xf>
    <xf numFmtId="0" fontId="15" fillId="4" borderId="8" xfId="1" applyFont="1" applyFill="1" applyBorder="1" applyAlignment="1">
      <alignment vertical="center"/>
    </xf>
    <xf numFmtId="0" fontId="16" fillId="4" borderId="15" xfId="1" applyFont="1" applyFill="1" applyBorder="1" applyAlignment="1">
      <alignment horizontal="center" vertical="center" wrapText="1"/>
    </xf>
    <xf numFmtId="4" fontId="14" fillId="0" borderId="15" xfId="0" applyNumberFormat="1" applyFont="1" applyBorder="1" applyAlignment="1">
      <alignment horizontal="center" vertical="center"/>
    </xf>
    <xf numFmtId="49" fontId="16" fillId="4" borderId="3" xfId="1" applyNumberFormat="1" applyFont="1" applyFill="1" applyBorder="1" applyAlignment="1">
      <alignment horizontal="center" vertical="center" wrapText="1"/>
    </xf>
    <xf numFmtId="49" fontId="22" fillId="4" borderId="0" xfId="3" applyNumberFormat="1" applyFill="1" applyAlignment="1">
      <alignment horizontal="center" vertical="center" wrapText="1"/>
    </xf>
    <xf numFmtId="10" fontId="0" fillId="0" borderId="0" xfId="0" applyNumberFormat="1" applyAlignment="1">
      <alignment horizontal="center" vertical="center"/>
    </xf>
    <xf numFmtId="0" fontId="32" fillId="0" borderId="8" xfId="0" applyFont="1" applyBorder="1"/>
    <xf numFmtId="4" fontId="32" fillId="0" borderId="8" xfId="0" applyNumberFormat="1" applyFont="1" applyBorder="1"/>
    <xf numFmtId="49" fontId="15" fillId="4" borderId="11" xfId="1" applyNumberFormat="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22" fillId="4" borderId="15" xfId="3" applyFill="1" applyBorder="1" applyAlignment="1">
      <alignment horizontal="center" vertical="center" wrapText="1"/>
    </xf>
    <xf numFmtId="4" fontId="16" fillId="4" borderId="15" xfId="1" applyNumberFormat="1" applyFont="1" applyFill="1" applyBorder="1" applyAlignment="1">
      <alignment horizontal="center" vertical="center" wrapText="1"/>
    </xf>
    <xf numFmtId="4" fontId="17" fillId="0" borderId="10" xfId="0" applyNumberFormat="1" applyFont="1" applyBorder="1" applyAlignment="1">
      <alignment horizontal="center" vertical="center"/>
    </xf>
    <xf numFmtId="4" fontId="32" fillId="0" borderId="8" xfId="0" applyNumberFormat="1" applyFont="1" applyBorder="1" applyAlignment="1">
      <alignment horizontal="center" vertical="center"/>
    </xf>
    <xf numFmtId="4" fontId="15" fillId="0" borderId="10" xfId="0" applyNumberFormat="1" applyFont="1" applyBorder="1" applyAlignment="1">
      <alignment horizontal="center" vertical="center"/>
    </xf>
    <xf numFmtId="0" fontId="11" fillId="0" borderId="4" xfId="0" applyFont="1" applyBorder="1" applyAlignment="1">
      <alignment horizontal="center" vertical="center"/>
    </xf>
    <xf numFmtId="4" fontId="8" fillId="0" borderId="8" xfId="0" applyNumberFormat="1" applyFont="1" applyBorder="1" applyAlignment="1">
      <alignment horizontal="center" vertical="center"/>
    </xf>
    <xf numFmtId="0" fontId="0" fillId="4" borderId="11" xfId="1" applyFont="1" applyFill="1" applyBorder="1" applyAlignment="1">
      <alignment horizontal="center" vertical="center" wrapText="1"/>
    </xf>
    <xf numFmtId="0" fontId="0" fillId="4" borderId="10" xfId="1" applyFont="1" applyFill="1" applyBorder="1" applyAlignment="1">
      <alignment horizontal="center" vertical="center" wrapText="1"/>
    </xf>
    <xf numFmtId="0" fontId="0" fillId="0" borderId="27" xfId="0" applyBorder="1" applyAlignment="1">
      <alignment horizontal="center" vertical="center"/>
    </xf>
    <xf numFmtId="0" fontId="0" fillId="0" borderId="16" xfId="0" applyBorder="1" applyAlignment="1">
      <alignment horizontal="center" vertical="center"/>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13" fillId="4" borderId="3" xfId="1" applyFont="1" applyFill="1" applyBorder="1" applyAlignment="1">
      <alignment horizontal="center" vertical="center" wrapText="1"/>
    </xf>
    <xf numFmtId="4" fontId="14" fillId="4" borderId="0" xfId="1" applyNumberFormat="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26" fillId="4" borderId="15" xfId="3" applyFont="1" applyFill="1" applyBorder="1" applyAlignment="1">
      <alignment horizontal="center" vertical="center" wrapText="1"/>
    </xf>
    <xf numFmtId="4" fontId="14" fillId="4" borderId="15" xfId="1" applyNumberFormat="1" applyFont="1" applyFill="1" applyBorder="1" applyAlignment="1">
      <alignment horizontal="center" vertical="center" wrapText="1"/>
    </xf>
    <xf numFmtId="0" fontId="15" fillId="4" borderId="2" xfId="1" applyFont="1" applyFill="1" applyBorder="1" applyAlignment="1">
      <alignment horizontal="center" vertical="center" wrapText="1"/>
    </xf>
    <xf numFmtId="0" fontId="0" fillId="4" borderId="14" xfId="0" applyFill="1" applyBorder="1" applyAlignment="1">
      <alignment horizontal="center" vertical="center" wrapText="1"/>
    </xf>
    <xf numFmtId="4" fontId="14" fillId="4" borderId="0" xfId="0" applyNumberFormat="1" applyFont="1" applyFill="1" applyAlignment="1">
      <alignment horizontal="center" vertical="center"/>
    </xf>
    <xf numFmtId="3" fontId="15" fillId="4" borderId="16" xfId="1" applyNumberFormat="1" applyFont="1" applyFill="1" applyBorder="1" applyAlignment="1">
      <alignment horizontal="center" vertical="center" wrapText="1"/>
    </xf>
    <xf numFmtId="0" fontId="15" fillId="4" borderId="0" xfId="1" applyFont="1" applyFill="1" applyBorder="1" applyAlignment="1">
      <alignment horizontal="center" vertical="center" wrapText="1"/>
    </xf>
    <xf numFmtId="0" fontId="16" fillId="0" borderId="0" xfId="1" applyFont="1" applyFill="1" applyBorder="1" applyAlignment="1">
      <alignment horizontal="center" vertical="center" wrapText="1"/>
    </xf>
    <xf numFmtId="2" fontId="22" fillId="4" borderId="0" xfId="3" applyNumberFormat="1" applyFill="1" applyAlignment="1">
      <alignment horizontal="center" vertical="center" wrapText="1"/>
    </xf>
    <xf numFmtId="2" fontId="0" fillId="4" borderId="13" xfId="0" applyNumberFormat="1" applyFill="1" applyBorder="1" applyAlignment="1">
      <alignment horizontal="center" vertical="center"/>
    </xf>
    <xf numFmtId="0" fontId="22" fillId="0" borderId="4" xfId="3" applyBorder="1" applyAlignment="1">
      <alignment horizontal="center" vertical="center" wrapText="1"/>
    </xf>
    <xf numFmtId="4" fontId="16" fillId="4" borderId="4" xfId="1" applyNumberFormat="1" applyFont="1" applyFill="1" applyBorder="1" applyAlignment="1">
      <alignment horizontal="center" vertical="center" wrapText="1"/>
    </xf>
    <xf numFmtId="0" fontId="0" fillId="4" borderId="13" xfId="0" applyFill="1" applyBorder="1" applyAlignment="1">
      <alignment horizontal="center" vertical="center" wrapText="1"/>
    </xf>
    <xf numFmtId="0" fontId="13" fillId="4" borderId="26" xfId="0" applyFont="1" applyFill="1" applyBorder="1" applyAlignment="1">
      <alignment horizontal="center" vertical="center"/>
    </xf>
    <xf numFmtId="0" fontId="17" fillId="4" borderId="5" xfId="1" applyFont="1" applyFill="1" applyBorder="1" applyAlignment="1">
      <alignment horizontal="center" vertical="center" wrapText="1"/>
    </xf>
    <xf numFmtId="0" fontId="17" fillId="4" borderId="12" xfId="1" applyFont="1" applyFill="1" applyBorder="1" applyAlignment="1">
      <alignment horizontal="center" vertical="center" wrapText="1"/>
    </xf>
    <xf numFmtId="3" fontId="17" fillId="4" borderId="10" xfId="1" applyNumberFormat="1" applyFont="1" applyFill="1" applyBorder="1" applyAlignment="1">
      <alignment horizontal="center" vertical="center" wrapText="1"/>
    </xf>
    <xf numFmtId="3" fontId="13" fillId="4" borderId="11" xfId="0" applyNumberFormat="1" applyFont="1" applyFill="1" applyBorder="1" applyAlignment="1">
      <alignment horizontal="center" vertical="center"/>
    </xf>
    <xf numFmtId="3" fontId="13" fillId="4" borderId="10" xfId="0" applyNumberFormat="1" applyFont="1" applyFill="1" applyBorder="1" applyAlignment="1">
      <alignment horizontal="center" vertical="center"/>
    </xf>
    <xf numFmtId="10" fontId="13" fillId="4" borderId="15" xfId="0" applyNumberFormat="1" applyFont="1" applyFill="1" applyBorder="1" applyAlignment="1">
      <alignment horizontal="center" vertical="center" wrapText="1"/>
    </xf>
    <xf numFmtId="0" fontId="15" fillId="4" borderId="14" xfId="1" applyFont="1" applyFill="1" applyBorder="1" applyAlignment="1">
      <alignment horizontal="center" vertical="center" wrapText="1"/>
    </xf>
    <xf numFmtId="3" fontId="7" fillId="4" borderId="10" xfId="0" applyNumberFormat="1" applyFont="1" applyFill="1" applyBorder="1" applyAlignment="1">
      <alignment horizontal="center" vertical="center"/>
    </xf>
    <xf numFmtId="4" fontId="7" fillId="4" borderId="10" xfId="0" applyNumberFormat="1" applyFont="1" applyFill="1" applyBorder="1" applyAlignment="1">
      <alignment horizontal="center" vertical="center"/>
    </xf>
    <xf numFmtId="0" fontId="31" fillId="4" borderId="3" xfId="0" applyFont="1" applyFill="1" applyBorder="1" applyAlignment="1">
      <alignment horizontal="center" vertical="center" wrapText="1"/>
    </xf>
    <xf numFmtId="3" fontId="17" fillId="6" borderId="34" xfId="0" applyNumberFormat="1" applyFont="1" applyFill="1" applyBorder="1" applyAlignment="1">
      <alignment horizontal="center" vertical="center" wrapText="1"/>
    </xf>
    <xf numFmtId="0" fontId="17" fillId="4" borderId="11" xfId="1" applyFont="1" applyFill="1" applyBorder="1" applyAlignment="1">
      <alignment horizontal="center" vertical="center" wrapText="1"/>
    </xf>
    <xf numFmtId="0" fontId="17" fillId="4" borderId="3" xfId="1" applyFont="1" applyFill="1" applyBorder="1" applyAlignment="1">
      <alignment horizontal="center" vertical="center" wrapText="1"/>
    </xf>
    <xf numFmtId="0" fontId="17" fillId="4" borderId="0" xfId="1" applyFont="1" applyFill="1" applyBorder="1" applyAlignment="1">
      <alignment horizontal="center" vertical="center" wrapText="1"/>
    </xf>
    <xf numFmtId="3" fontId="17" fillId="4" borderId="8" xfId="1" applyNumberFormat="1" applyFont="1" applyFill="1" applyBorder="1" applyAlignment="1">
      <alignment horizontal="center" vertical="center" wrapText="1"/>
    </xf>
    <xf numFmtId="10" fontId="13" fillId="4" borderId="16" xfId="0" applyNumberFormat="1" applyFont="1" applyFill="1" applyBorder="1" applyAlignment="1">
      <alignment horizontal="center" vertical="center" wrapText="1"/>
    </xf>
    <xf numFmtId="0" fontId="15" fillId="4" borderId="13" xfId="1" applyFont="1" applyFill="1" applyBorder="1" applyAlignment="1">
      <alignment horizontal="center" vertical="center" wrapText="1"/>
    </xf>
    <xf numFmtId="0" fontId="13" fillId="4" borderId="27" xfId="0" applyFont="1" applyFill="1" applyBorder="1" applyAlignment="1">
      <alignment horizontal="center" vertical="center"/>
    </xf>
    <xf numFmtId="0" fontId="24" fillId="4" borderId="0" xfId="5" applyFill="1" applyAlignment="1">
      <alignment horizontal="center" vertical="center" wrapText="1"/>
    </xf>
    <xf numFmtId="4" fontId="15" fillId="0" borderId="8" xfId="0" applyNumberFormat="1" applyFont="1" applyBorder="1" applyAlignment="1">
      <alignment horizontal="center" vertical="center"/>
    </xf>
    <xf numFmtId="4" fontId="16" fillId="0" borderId="15" xfId="1" applyNumberFormat="1" applyFont="1" applyFill="1" applyBorder="1" applyAlignment="1">
      <alignment horizontal="center" vertical="center" wrapText="1"/>
    </xf>
    <xf numFmtId="3" fontId="0" fillId="0" borderId="0" xfId="0" applyNumberFormat="1"/>
    <xf numFmtId="3" fontId="18" fillId="0" borderId="0" xfId="0" applyNumberFormat="1" applyFont="1"/>
    <xf numFmtId="3" fontId="0" fillId="4" borderId="13" xfId="0" applyNumberFormat="1" applyFill="1" applyBorder="1" applyAlignment="1">
      <alignment horizontal="center" vertical="center"/>
    </xf>
    <xf numFmtId="49" fontId="15" fillId="4" borderId="2" xfId="1" applyNumberFormat="1" applyFont="1" applyFill="1" applyBorder="1" applyAlignment="1">
      <alignment horizontal="center" vertical="center" wrapText="1"/>
    </xf>
    <xf numFmtId="1" fontId="15" fillId="4" borderId="8" xfId="1" applyNumberFormat="1" applyFont="1" applyFill="1" applyBorder="1" applyAlignment="1">
      <alignment horizontal="center" vertical="center" wrapText="1"/>
    </xf>
    <xf numFmtId="0" fontId="28" fillId="4" borderId="16" xfId="0" applyFont="1" applyFill="1" applyBorder="1" applyAlignment="1">
      <alignment horizontal="center" vertical="center" wrapText="1"/>
    </xf>
    <xf numFmtId="0" fontId="25" fillId="0" borderId="8" xfId="0" applyFont="1" applyBorder="1"/>
    <xf numFmtId="4" fontId="25" fillId="0" borderId="8" xfId="0" applyNumberFormat="1" applyFont="1" applyBorder="1"/>
    <xf numFmtId="0" fontId="25" fillId="0" borderId="0" xfId="0" applyFont="1"/>
    <xf numFmtId="3" fontId="32" fillId="4" borderId="8" xfId="1" applyNumberFormat="1" applyFont="1" applyFill="1" applyBorder="1" applyAlignment="1">
      <alignment horizontal="center" vertical="center" wrapText="1"/>
    </xf>
    <xf numFmtId="49" fontId="16" fillId="4" borderId="0" xfId="1" applyNumberFormat="1" applyFont="1" applyFill="1" applyBorder="1" applyAlignment="1">
      <alignment horizontal="center" vertical="center" wrapText="1"/>
    </xf>
    <xf numFmtId="0" fontId="32" fillId="4" borderId="13" xfId="0" applyFont="1" applyFill="1" applyBorder="1" applyAlignment="1">
      <alignment horizontal="center" vertical="center"/>
    </xf>
    <xf numFmtId="0" fontId="0" fillId="8" borderId="8" xfId="0" applyFill="1" applyBorder="1" applyAlignment="1">
      <alignment wrapText="1"/>
    </xf>
    <xf numFmtId="4" fontId="7" fillId="4" borderId="8" xfId="0" applyNumberFormat="1" applyFont="1" applyFill="1" applyBorder="1" applyAlignment="1">
      <alignment horizontal="center" vertical="center"/>
    </xf>
    <xf numFmtId="0" fontId="0" fillId="0" borderId="16" xfId="0" applyBorder="1"/>
    <xf numFmtId="3" fontId="0" fillId="4" borderId="8" xfId="0" applyNumberFormat="1" applyFill="1" applyBorder="1" applyAlignment="1">
      <alignment horizontal="right" vertical="center"/>
    </xf>
    <xf numFmtId="0" fontId="0" fillId="0" borderId="8" xfId="0" applyBorder="1" applyAlignment="1">
      <alignment wrapText="1"/>
    </xf>
    <xf numFmtId="0" fontId="0" fillId="0" borderId="8" xfId="0" applyBorder="1" applyAlignment="1">
      <alignment horizontal="center"/>
    </xf>
    <xf numFmtId="4" fontId="2" fillId="0" borderId="8" xfId="0" applyNumberFormat="1" applyFont="1" applyBorder="1" applyAlignment="1">
      <alignment horizontal="center" vertical="center"/>
    </xf>
    <xf numFmtId="0" fontId="0" fillId="0" borderId="5" xfId="0" applyBorder="1"/>
    <xf numFmtId="0" fontId="0" fillId="0" borderId="11" xfId="0" applyBorder="1"/>
    <xf numFmtId="0" fontId="0" fillId="0" borderId="10" xfId="0" applyBorder="1"/>
    <xf numFmtId="4" fontId="7" fillId="4" borderId="11"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3" fontId="0" fillId="0" borderId="0" xfId="0" applyNumberFormat="1" applyAlignment="1">
      <alignment horizontal="center" vertical="center"/>
    </xf>
    <xf numFmtId="4" fontId="16" fillId="4" borderId="8" xfId="1" applyNumberFormat="1" applyFont="1" applyFill="1" applyBorder="1" applyAlignment="1">
      <alignment horizontal="center" vertical="center" wrapText="1"/>
    </xf>
    <xf numFmtId="0" fontId="22" fillId="4" borderId="8" xfId="3" applyFill="1" applyBorder="1" applyAlignment="1">
      <alignment horizontal="center" vertical="center" wrapText="1"/>
    </xf>
    <xf numFmtId="0" fontId="16" fillId="4" borderId="8" xfId="1" applyFont="1" applyFill="1" applyBorder="1" applyAlignment="1">
      <alignment horizontal="center" vertical="center" wrapText="1"/>
    </xf>
    <xf numFmtId="0" fontId="15" fillId="4" borderId="8" xfId="1" applyFont="1" applyFill="1" applyBorder="1" applyAlignment="1">
      <alignment horizontal="center" vertical="center" wrapText="1"/>
    </xf>
    <xf numFmtId="0" fontId="0" fillId="4" borderId="8" xfId="0" applyFill="1" applyBorder="1" applyAlignment="1">
      <alignment horizontal="center" vertical="center"/>
    </xf>
    <xf numFmtId="4" fontId="14" fillId="0" borderId="8" xfId="0" applyNumberFormat="1" applyFont="1" applyBorder="1" applyAlignment="1">
      <alignment horizontal="center" vertical="center"/>
    </xf>
    <xf numFmtId="0" fontId="16" fillId="0" borderId="5" xfId="1" applyFont="1" applyFill="1" applyBorder="1" applyAlignment="1">
      <alignment horizontal="center" vertical="center" wrapText="1"/>
    </xf>
    <xf numFmtId="0" fontId="16" fillId="0" borderId="11" xfId="1" applyFont="1" applyFill="1" applyBorder="1" applyAlignment="1">
      <alignment horizontal="center" vertical="center" wrapText="1"/>
    </xf>
    <xf numFmtId="0" fontId="16" fillId="0" borderId="10" xfId="1" applyFont="1" applyFill="1" applyBorder="1" applyAlignment="1">
      <alignment horizontal="center" vertical="center" wrapText="1"/>
    </xf>
    <xf numFmtId="0" fontId="22" fillId="4" borderId="5" xfId="3" applyFill="1" applyBorder="1" applyAlignment="1">
      <alignment horizontal="center" vertical="center" wrapText="1"/>
    </xf>
    <xf numFmtId="0" fontId="22" fillId="4" borderId="11" xfId="3" applyFill="1" applyBorder="1" applyAlignment="1">
      <alignment horizontal="center" vertical="center" wrapText="1"/>
    </xf>
    <xf numFmtId="0" fontId="22" fillId="4" borderId="10" xfId="3" applyFill="1" applyBorder="1" applyAlignment="1">
      <alignment horizontal="center" vertical="center" wrapText="1"/>
    </xf>
    <xf numFmtId="4" fontId="16" fillId="4" borderId="5" xfId="1" applyNumberFormat="1" applyFont="1" applyFill="1" applyBorder="1" applyAlignment="1">
      <alignment horizontal="center" vertical="center" wrapText="1"/>
    </xf>
    <xf numFmtId="4" fontId="16" fillId="4" borderId="11" xfId="1" applyNumberFormat="1" applyFont="1" applyFill="1" applyBorder="1" applyAlignment="1">
      <alignment horizontal="center" vertical="center" wrapText="1"/>
    </xf>
    <xf numFmtId="4" fontId="16" fillId="4" borderId="10" xfId="1" applyNumberFormat="1" applyFont="1" applyFill="1" applyBorder="1" applyAlignment="1">
      <alignment horizontal="center" vertical="center" wrapText="1"/>
    </xf>
    <xf numFmtId="0" fontId="22" fillId="0" borderId="5" xfId="3" applyBorder="1" applyAlignment="1">
      <alignment horizontal="center" vertical="center" wrapText="1"/>
    </xf>
    <xf numFmtId="0" fontId="27" fillId="0" borderId="11" xfId="3" applyFont="1" applyBorder="1" applyAlignment="1">
      <alignment horizontal="center" vertical="center" wrapText="1"/>
    </xf>
    <xf numFmtId="0" fontId="27" fillId="0" borderId="10" xfId="3" applyFont="1" applyBorder="1" applyAlignment="1">
      <alignment horizontal="center" vertical="center" wrapText="1"/>
    </xf>
    <xf numFmtId="4" fontId="14" fillId="0" borderId="5" xfId="1" applyNumberFormat="1" applyFont="1" applyFill="1" applyBorder="1" applyAlignment="1">
      <alignment horizontal="center" vertical="center" wrapText="1"/>
    </xf>
    <xf numFmtId="4" fontId="14" fillId="0" borderId="11" xfId="1" applyNumberFormat="1" applyFont="1" applyFill="1" applyBorder="1" applyAlignment="1">
      <alignment horizontal="center" vertical="center" wrapText="1"/>
    </xf>
    <xf numFmtId="4" fontId="14" fillId="0" borderId="10" xfId="1" applyNumberFormat="1" applyFont="1" applyFill="1" applyBorder="1" applyAlignment="1">
      <alignment horizontal="center" vertical="center" wrapText="1"/>
    </xf>
    <xf numFmtId="0" fontId="16" fillId="4" borderId="5"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5" fillId="4" borderId="5" xfId="1" applyFont="1" applyFill="1" applyBorder="1" applyAlignment="1">
      <alignment horizontal="center" vertical="center" wrapText="1"/>
    </xf>
    <xf numFmtId="0" fontId="15" fillId="4" borderId="11" xfId="1" applyFont="1" applyFill="1" applyBorder="1" applyAlignment="1">
      <alignment horizontal="center" vertical="center" wrapText="1"/>
    </xf>
    <xf numFmtId="0" fontId="15" fillId="4" borderId="10"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0" fillId="4" borderId="12" xfId="0" applyFill="1" applyBorder="1" applyAlignment="1">
      <alignment horizontal="center" vertical="center"/>
    </xf>
    <xf numFmtId="0" fontId="0" fillId="4" borderId="3" xfId="0" applyFill="1" applyBorder="1" applyAlignment="1">
      <alignment horizontal="center" vertical="center"/>
    </xf>
    <xf numFmtId="0" fontId="0" fillId="4" borderId="14" xfId="0" applyFill="1" applyBorder="1" applyAlignment="1">
      <alignment horizontal="center" vertical="center"/>
    </xf>
    <xf numFmtId="0" fontId="15" fillId="0" borderId="5"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22" fillId="0" borderId="11" xfId="3" applyBorder="1" applyAlignment="1">
      <alignment horizontal="center" vertical="center" wrapText="1"/>
    </xf>
    <xf numFmtId="0" fontId="22" fillId="0" borderId="10" xfId="3" applyBorder="1" applyAlignment="1">
      <alignment horizontal="center" vertical="center" wrapText="1"/>
    </xf>
    <xf numFmtId="4" fontId="16" fillId="0" borderId="5" xfId="1" applyNumberFormat="1" applyFont="1" applyFill="1" applyBorder="1" applyAlignment="1">
      <alignment horizontal="center" vertical="center" wrapText="1"/>
    </xf>
    <xf numFmtId="4" fontId="16" fillId="0" borderId="11" xfId="1" applyNumberFormat="1" applyFont="1" applyFill="1" applyBorder="1" applyAlignment="1">
      <alignment horizontal="center" vertical="center" wrapText="1"/>
    </xf>
    <xf numFmtId="4" fontId="16" fillId="0" borderId="10" xfId="1" applyNumberFormat="1" applyFont="1" applyFill="1" applyBorder="1" applyAlignment="1">
      <alignment horizontal="center" vertical="center" wrapText="1"/>
    </xf>
    <xf numFmtId="0" fontId="0" fillId="4" borderId="26" xfId="0" applyFill="1" applyBorder="1" applyAlignment="1">
      <alignment horizontal="center" vertical="center"/>
    </xf>
    <xf numFmtId="0" fontId="0" fillId="4" borderId="27" xfId="0" applyFill="1" applyBorder="1" applyAlignment="1">
      <alignment horizontal="center" vertical="center"/>
    </xf>
    <xf numFmtId="0" fontId="0" fillId="4" borderId="24" xfId="0" applyFill="1" applyBorder="1" applyAlignment="1">
      <alignment horizontal="center" vertical="center"/>
    </xf>
    <xf numFmtId="49" fontId="15" fillId="4" borderId="5" xfId="1" applyNumberFormat="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49" fontId="15" fillId="4" borderId="10" xfId="1" applyNumberFormat="1" applyFont="1" applyFill="1" applyBorder="1" applyAlignment="1">
      <alignment horizontal="center" vertical="center" wrapText="1"/>
    </xf>
    <xf numFmtId="0" fontId="26" fillId="4" borderId="11" xfId="3" applyFont="1" applyFill="1" applyBorder="1" applyAlignment="1">
      <alignment horizontal="center" vertical="center" wrapText="1"/>
    </xf>
    <xf numFmtId="0" fontId="26" fillId="4" borderId="10" xfId="3" applyFont="1" applyFill="1" applyBorder="1" applyAlignment="1">
      <alignment horizontal="center" vertical="center" wrapText="1"/>
    </xf>
    <xf numFmtId="4" fontId="14" fillId="4" borderId="5" xfId="0" applyNumberFormat="1" applyFont="1" applyFill="1" applyBorder="1" applyAlignment="1">
      <alignment horizontal="center" vertical="center"/>
    </xf>
    <xf numFmtId="4" fontId="14" fillId="4" borderId="11" xfId="0" applyNumberFormat="1" applyFont="1" applyFill="1" applyBorder="1" applyAlignment="1">
      <alignment horizontal="center" vertical="center"/>
    </xf>
    <xf numFmtId="4" fontId="14" fillId="4" borderId="10" xfId="0" applyNumberFormat="1"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11" fillId="0" borderId="5"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4" fillId="4" borderId="1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14" xfId="0" applyFont="1" applyFill="1" applyBorder="1" applyAlignment="1">
      <alignment horizontal="center" vertical="center"/>
    </xf>
    <xf numFmtId="0" fontId="0" fillId="4" borderId="11" xfId="0" applyFill="1" applyBorder="1" applyAlignment="1">
      <alignment horizontal="center" vertical="center" wrapText="1"/>
    </xf>
    <xf numFmtId="49" fontId="22" fillId="4" borderId="5" xfId="3" applyNumberFormat="1" applyFill="1" applyBorder="1" applyAlignment="1">
      <alignment horizontal="center" vertical="center" wrapText="1"/>
    </xf>
    <xf numFmtId="49" fontId="22" fillId="4" borderId="11" xfId="3" applyNumberFormat="1" applyFill="1" applyBorder="1" applyAlignment="1">
      <alignment horizontal="center" vertical="center" wrapText="1"/>
    </xf>
    <xf numFmtId="49" fontId="22" fillId="4" borderId="10" xfId="3" applyNumberFormat="1" applyFill="1" applyBorder="1" applyAlignment="1">
      <alignment horizontal="center" vertical="center" wrapText="1"/>
    </xf>
    <xf numFmtId="49" fontId="16" fillId="4" borderId="5" xfId="1" applyNumberFormat="1" applyFont="1" applyFill="1" applyBorder="1" applyAlignment="1">
      <alignment horizontal="center" vertical="center" wrapText="1"/>
    </xf>
    <xf numFmtId="49" fontId="16" fillId="4" borderId="11" xfId="1" applyNumberFormat="1" applyFont="1" applyFill="1" applyBorder="1" applyAlignment="1">
      <alignment horizontal="center" vertical="center" wrapText="1"/>
    </xf>
    <xf numFmtId="49" fontId="16" fillId="4" borderId="10" xfId="1" applyNumberFormat="1" applyFont="1" applyFill="1" applyBorder="1" applyAlignment="1">
      <alignment horizontal="center" vertical="center" wrapText="1"/>
    </xf>
    <xf numFmtId="4" fontId="14" fillId="0" borderId="5" xfId="0" applyNumberFormat="1" applyFont="1" applyBorder="1" applyAlignment="1">
      <alignment horizontal="center" vertical="center"/>
    </xf>
    <xf numFmtId="4" fontId="14" fillId="0" borderId="11" xfId="0" applyNumberFormat="1" applyFont="1" applyBorder="1" applyAlignment="1">
      <alignment horizontal="center" vertical="center"/>
    </xf>
    <xf numFmtId="4" fontId="14" fillId="0" borderId="10" xfId="0" applyNumberFormat="1" applyFont="1" applyBorder="1" applyAlignment="1">
      <alignment horizontal="center" vertical="center"/>
    </xf>
    <xf numFmtId="3" fontId="14" fillId="3" borderId="18" xfId="0" applyNumberFormat="1" applyFont="1" applyFill="1" applyBorder="1" applyAlignment="1">
      <alignment horizontal="center" wrapText="1"/>
    </xf>
    <xf numFmtId="3" fontId="14" fillId="3" borderId="10" xfId="0" applyNumberFormat="1" applyFont="1" applyFill="1" applyBorder="1" applyAlignment="1">
      <alignment horizontal="center" wrapText="1"/>
    </xf>
    <xf numFmtId="0" fontId="21" fillId="7" borderId="17" xfId="2" applyBorder="1" applyAlignment="1">
      <alignment horizontal="center" vertical="center" wrapText="1"/>
    </xf>
    <xf numFmtId="0" fontId="21" fillId="7" borderId="27" xfId="2" applyBorder="1" applyAlignment="1">
      <alignment horizontal="center" vertical="center" wrapText="1"/>
    </xf>
    <xf numFmtId="4" fontId="21" fillId="7" borderId="18" xfId="2" applyNumberFormat="1" applyBorder="1" applyAlignment="1">
      <alignment horizontal="center" vertical="center" wrapText="1"/>
    </xf>
    <xf numFmtId="4" fontId="21" fillId="7" borderId="11" xfId="2" applyNumberFormat="1" applyBorder="1" applyAlignment="1">
      <alignment horizontal="center" vertical="center" wrapText="1"/>
    </xf>
    <xf numFmtId="4" fontId="16" fillId="4" borderId="12" xfId="1" applyNumberFormat="1" applyFont="1" applyFill="1" applyBorder="1" applyAlignment="1">
      <alignment horizontal="center" vertical="center" wrapText="1"/>
    </xf>
    <xf numFmtId="4" fontId="16" fillId="4" borderId="3" xfId="1" applyNumberFormat="1" applyFont="1" applyFill="1" applyBorder="1" applyAlignment="1">
      <alignment horizontal="center" vertical="center" wrapText="1"/>
    </xf>
    <xf numFmtId="4" fontId="16" fillId="4" borderId="14" xfId="1" applyNumberFormat="1" applyFont="1" applyFill="1" applyBorder="1" applyAlignment="1">
      <alignment horizontal="center" vertical="center" wrapText="1"/>
    </xf>
    <xf numFmtId="0" fontId="21" fillId="7" borderId="18" xfId="2" applyBorder="1" applyAlignment="1">
      <alignment horizontal="center" vertical="center" wrapText="1"/>
    </xf>
    <xf numFmtId="0" fontId="21" fillId="7" borderId="11" xfId="2" applyBorder="1" applyAlignment="1">
      <alignment horizontal="center" vertical="center" wrapText="1"/>
    </xf>
    <xf numFmtId="0" fontId="21" fillId="7" borderId="23" xfId="2" applyBorder="1" applyAlignment="1">
      <alignment horizontal="center" vertical="center" wrapText="1"/>
    </xf>
    <xf numFmtId="0" fontId="21" fillId="7" borderId="25" xfId="2" applyBorder="1" applyAlignment="1">
      <alignment horizontal="center" vertical="center" wrapText="1"/>
    </xf>
    <xf numFmtId="0" fontId="14" fillId="3" borderId="17" xfId="0" applyFont="1" applyFill="1" applyBorder="1" applyAlignment="1">
      <alignment horizontal="center"/>
    </xf>
    <xf numFmtId="0" fontId="14" fillId="3" borderId="24" xfId="0" applyFont="1" applyFill="1" applyBorder="1" applyAlignment="1">
      <alignment horizontal="center"/>
    </xf>
    <xf numFmtId="0" fontId="14" fillId="3" borderId="18" xfId="0" applyFont="1" applyFill="1" applyBorder="1" applyAlignment="1">
      <alignment horizontal="center" wrapText="1"/>
    </xf>
    <xf numFmtId="0" fontId="14" fillId="3" borderId="10" xfId="0" applyFont="1" applyFill="1" applyBorder="1" applyAlignment="1">
      <alignment horizontal="center" wrapText="1"/>
    </xf>
    <xf numFmtId="0" fontId="33" fillId="4" borderId="11" xfId="1" applyFont="1" applyFill="1" applyBorder="1" applyAlignment="1">
      <alignment horizontal="center" vertical="center" wrapText="1"/>
    </xf>
    <xf numFmtId="0" fontId="33" fillId="4" borderId="10" xfId="1" applyFont="1" applyFill="1" applyBorder="1" applyAlignment="1">
      <alignment horizontal="center" vertical="center" wrapText="1"/>
    </xf>
    <xf numFmtId="0" fontId="0" fillId="4" borderId="5" xfId="1" applyFont="1" applyFill="1" applyBorder="1" applyAlignment="1">
      <alignment horizontal="center" vertical="center" wrapText="1"/>
    </xf>
    <xf numFmtId="0" fontId="0" fillId="4" borderId="11" xfId="1" applyFont="1" applyFill="1" applyBorder="1" applyAlignment="1">
      <alignment horizontal="center" vertical="center" wrapText="1"/>
    </xf>
    <xf numFmtId="0" fontId="0" fillId="4" borderId="10" xfId="1" applyFont="1" applyFill="1" applyBorder="1" applyAlignment="1">
      <alignment horizontal="center" vertical="center" wrapText="1"/>
    </xf>
    <xf numFmtId="0" fontId="14" fillId="4" borderId="5" xfId="1" applyFont="1" applyFill="1" applyBorder="1" applyAlignment="1">
      <alignment horizontal="center" vertical="center" wrapText="1"/>
    </xf>
    <xf numFmtId="0" fontId="14" fillId="4" borderId="11" xfId="1" applyFont="1" applyFill="1" applyBorder="1" applyAlignment="1">
      <alignment horizontal="center" vertical="center" wrapText="1"/>
    </xf>
    <xf numFmtId="0" fontId="14" fillId="4" borderId="10" xfId="1" applyFont="1" applyFill="1" applyBorder="1" applyAlignment="1">
      <alignment horizontal="center" vertical="center" wrapText="1"/>
    </xf>
    <xf numFmtId="0" fontId="0" fillId="4" borderId="11" xfId="0" applyFill="1" applyBorder="1" applyAlignment="1">
      <alignment horizontal="center" vertical="center"/>
    </xf>
    <xf numFmtId="0" fontId="0" fillId="4" borderId="10" xfId="0" applyFill="1" applyBorder="1" applyAlignment="1">
      <alignment horizontal="center" vertical="center"/>
    </xf>
    <xf numFmtId="0" fontId="13" fillId="4" borderId="11" xfId="1" applyFont="1" applyFill="1" applyBorder="1" applyAlignment="1">
      <alignment horizontal="center" vertical="center" wrapText="1"/>
    </xf>
    <xf numFmtId="0" fontId="13" fillId="4" borderId="10" xfId="1" applyFont="1" applyFill="1" applyBorder="1" applyAlignment="1">
      <alignment horizontal="center" vertical="center" wrapText="1"/>
    </xf>
    <xf numFmtId="4" fontId="14" fillId="4" borderId="5" xfId="1" applyNumberFormat="1" applyFont="1" applyFill="1" applyBorder="1" applyAlignment="1">
      <alignment horizontal="center" vertical="center" wrapText="1"/>
    </xf>
    <xf numFmtId="4" fontId="14" fillId="4" borderId="11" xfId="1" applyNumberFormat="1" applyFont="1" applyFill="1" applyBorder="1" applyAlignment="1">
      <alignment horizontal="center" vertical="center" wrapText="1"/>
    </xf>
    <xf numFmtId="4" fontId="14" fillId="4" borderId="10" xfId="1" applyNumberFormat="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14" fillId="4" borderId="5"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0" borderId="11" xfId="1" applyFont="1" applyFill="1" applyBorder="1" applyAlignment="1">
      <alignment horizontal="center" vertical="center" wrapText="1"/>
    </xf>
    <xf numFmtId="0" fontId="14" fillId="0" borderId="10" xfId="1" applyFont="1" applyFill="1" applyBorder="1" applyAlignment="1">
      <alignment horizontal="center" vertical="center" wrapText="1"/>
    </xf>
    <xf numFmtId="0" fontId="13" fillId="4" borderId="5" xfId="1" applyFont="1" applyFill="1" applyBorder="1" applyAlignment="1">
      <alignment horizontal="center" vertical="center" wrapText="1"/>
    </xf>
    <xf numFmtId="0" fontId="22" fillId="4" borderId="5" xfId="4" applyFill="1" applyBorder="1" applyAlignment="1">
      <alignment horizontal="center" vertical="center" wrapText="1"/>
    </xf>
    <xf numFmtId="0" fontId="22" fillId="4" borderId="11" xfId="4" applyFill="1" applyBorder="1" applyAlignment="1">
      <alignment horizontal="center" vertical="center" wrapText="1"/>
    </xf>
    <xf numFmtId="0" fontId="22" fillId="4" borderId="10" xfId="4" applyFill="1" applyBorder="1" applyAlignment="1">
      <alignment horizontal="center" vertical="center" wrapText="1"/>
    </xf>
    <xf numFmtId="0" fontId="16" fillId="0" borderId="1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4" xfId="1" applyFont="1" applyFill="1" applyBorder="1" applyAlignment="1">
      <alignment horizontal="center" vertical="center" wrapText="1"/>
    </xf>
    <xf numFmtId="0" fontId="0" fillId="4" borderId="10" xfId="0" applyFill="1" applyBorder="1" applyAlignment="1">
      <alignment horizontal="center" vertical="center" wrapText="1"/>
    </xf>
    <xf numFmtId="0" fontId="33" fillId="4" borderId="5" xfId="1" applyFont="1" applyFill="1" applyBorder="1" applyAlignment="1">
      <alignment horizontal="center" vertical="center" wrapText="1"/>
    </xf>
    <xf numFmtId="0" fontId="0" fillId="4" borderId="5" xfId="0" applyFill="1" applyBorder="1" applyAlignment="1">
      <alignment horizontal="center" vertical="center"/>
    </xf>
    <xf numFmtId="4" fontId="16" fillId="0" borderId="8" xfId="1" applyNumberFormat="1" applyFont="1" applyFill="1" applyBorder="1" applyAlignment="1">
      <alignment horizontal="center" vertical="center" wrapText="1"/>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22" fillId="4" borderId="7" xfId="3" applyFill="1" applyBorder="1" applyAlignment="1">
      <alignment horizontal="center" vertical="center" wrapText="1"/>
    </xf>
    <xf numFmtId="0" fontId="33" fillId="4" borderId="2" xfId="1" applyFont="1" applyFill="1" applyBorder="1" applyAlignment="1">
      <alignment horizontal="center" vertical="center" wrapText="1"/>
    </xf>
    <xf numFmtId="0" fontId="33" fillId="4" borderId="4" xfId="1" applyFont="1" applyFill="1" applyBorder="1" applyAlignment="1">
      <alignment horizontal="center" vertical="center" wrapText="1"/>
    </xf>
    <xf numFmtId="0" fontId="31" fillId="4" borderId="11" xfId="0" applyFont="1" applyFill="1" applyBorder="1" applyAlignment="1">
      <alignment horizontal="center" vertical="center" wrapText="1"/>
    </xf>
    <xf numFmtId="0" fontId="31" fillId="4" borderId="10" xfId="0"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14" xfId="1" applyFont="1" applyFill="1" applyBorder="1" applyAlignment="1">
      <alignment horizontal="center" vertical="center" wrapText="1"/>
    </xf>
    <xf numFmtId="0" fontId="0" fillId="0" borderId="5" xfId="0" applyBorder="1" applyAlignment="1">
      <alignment horizontal="center" vertical="center"/>
    </xf>
    <xf numFmtId="0" fontId="15" fillId="0" borderId="8"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22" fillId="0" borderId="8" xfId="3" applyBorder="1" applyAlignment="1">
      <alignment horizontal="center" vertical="center" wrapText="1"/>
    </xf>
    <xf numFmtId="49" fontId="22" fillId="4" borderId="8" xfId="3" applyNumberFormat="1" applyFill="1" applyBorder="1" applyAlignment="1">
      <alignment horizontal="center" vertical="center" wrapText="1"/>
    </xf>
    <xf numFmtId="0" fontId="14" fillId="4" borderId="11" xfId="0" applyFont="1" applyFill="1" applyBorder="1" applyAlignment="1">
      <alignment horizontal="center" vertical="center"/>
    </xf>
    <xf numFmtId="0" fontId="14" fillId="4" borderId="10" xfId="0" applyFont="1" applyFill="1" applyBorder="1" applyAlignment="1">
      <alignment horizontal="center" vertical="center"/>
    </xf>
    <xf numFmtId="49" fontId="33" fillId="4" borderId="11" xfId="1" applyNumberFormat="1" applyFont="1" applyFill="1" applyBorder="1" applyAlignment="1">
      <alignment horizontal="center" vertical="center" wrapText="1"/>
    </xf>
    <xf numFmtId="49" fontId="33" fillId="4" borderId="10" xfId="1" applyNumberFormat="1" applyFont="1" applyFill="1" applyBorder="1" applyAlignment="1">
      <alignment horizontal="center" vertical="center" wrapText="1"/>
    </xf>
    <xf numFmtId="0" fontId="0" fillId="4" borderId="8" xfId="0" applyFill="1" applyBorder="1" applyAlignment="1">
      <alignment horizontal="center" vertical="center" wrapText="1"/>
    </xf>
    <xf numFmtId="4" fontId="14" fillId="0" borderId="12" xfId="0" applyNumberFormat="1" applyFont="1" applyBorder="1" applyAlignment="1">
      <alignment horizontal="center" vertical="center"/>
    </xf>
    <xf numFmtId="4" fontId="14" fillId="0" borderId="3" xfId="0" applyNumberFormat="1" applyFont="1" applyBorder="1" applyAlignment="1">
      <alignment horizontal="center" vertical="center"/>
    </xf>
    <xf numFmtId="4" fontId="14" fillId="0" borderId="14" xfId="0" applyNumberFormat="1" applyFont="1" applyBorder="1" applyAlignment="1">
      <alignment horizontal="center" vertical="center"/>
    </xf>
    <xf numFmtId="0" fontId="0" fillId="4" borderId="30" xfId="0" applyFill="1" applyBorder="1" applyAlignment="1">
      <alignment horizontal="center" vertical="center"/>
    </xf>
    <xf numFmtId="0" fontId="0" fillId="4" borderId="29" xfId="0" applyFill="1" applyBorder="1" applyAlignment="1">
      <alignment horizontal="center" vertical="center"/>
    </xf>
    <xf numFmtId="0" fontId="0" fillId="4" borderId="31" xfId="0" applyFill="1" applyBorder="1" applyAlignment="1">
      <alignment horizontal="center" vertical="center"/>
    </xf>
    <xf numFmtId="0" fontId="0" fillId="4" borderId="5" xfId="0" applyFill="1" applyBorder="1" applyAlignment="1">
      <alignment horizontal="center" vertical="center" wrapText="1"/>
    </xf>
    <xf numFmtId="0" fontId="16" fillId="4" borderId="5" xfId="1" applyFont="1" applyFill="1" applyBorder="1" applyAlignment="1">
      <alignment horizontal="center" vertical="center"/>
    </xf>
    <xf numFmtId="0" fontId="16" fillId="4" borderId="11" xfId="1" applyFont="1" applyFill="1" applyBorder="1" applyAlignment="1">
      <alignment horizontal="center" vertical="center"/>
    </xf>
    <xf numFmtId="4" fontId="16" fillId="0" borderId="12" xfId="1" applyNumberFormat="1" applyFont="1" applyFill="1" applyBorder="1" applyAlignment="1">
      <alignment horizontal="center" vertical="center" wrapText="1"/>
    </xf>
    <xf numFmtId="4" fontId="16" fillId="0" borderId="3" xfId="1" applyNumberFormat="1" applyFont="1" applyFill="1" applyBorder="1" applyAlignment="1">
      <alignment horizontal="center" vertical="center" wrapText="1"/>
    </xf>
    <xf numFmtId="0" fontId="22" fillId="4" borderId="5" xfId="3" applyFill="1" applyBorder="1" applyAlignment="1">
      <alignment horizontal="center" vertical="center"/>
    </xf>
    <xf numFmtId="2" fontId="22" fillId="4" borderId="5" xfId="3" applyNumberFormat="1" applyFill="1" applyBorder="1" applyAlignment="1">
      <alignment horizontal="center" vertical="center" wrapText="1"/>
    </xf>
    <xf numFmtId="2" fontId="22" fillId="4" borderId="11" xfId="3" applyNumberFormat="1" applyFill="1" applyBorder="1" applyAlignment="1">
      <alignment horizontal="center" vertical="center" wrapText="1"/>
    </xf>
    <xf numFmtId="2" fontId="22" fillId="4" borderId="10" xfId="3" applyNumberFormat="1" applyFill="1" applyBorder="1" applyAlignment="1">
      <alignment horizontal="center" vertical="center" wrapText="1"/>
    </xf>
    <xf numFmtId="0" fontId="22" fillId="0" borderId="7" xfId="3" applyBorder="1" applyAlignment="1">
      <alignment horizontal="center" vertical="center" wrapText="1"/>
    </xf>
    <xf numFmtId="0" fontId="16" fillId="0" borderId="2" xfId="1" applyFont="1" applyFill="1" applyBorder="1" applyAlignment="1">
      <alignment horizontal="center" vertical="center" wrapText="1"/>
    </xf>
    <xf numFmtId="0" fontId="16" fillId="0" borderId="4" xfId="1" applyFont="1" applyFill="1" applyBorder="1" applyAlignment="1">
      <alignment horizontal="center" vertical="center" wrapText="1"/>
    </xf>
    <xf numFmtId="49" fontId="15" fillId="4" borderId="8" xfId="1" applyNumberFormat="1" applyFont="1" applyFill="1" applyBorder="1" applyAlignment="1">
      <alignment horizontal="center" vertical="center" wrapText="1"/>
    </xf>
    <xf numFmtId="49" fontId="16" fillId="4" borderId="8" xfId="1" applyNumberFormat="1" applyFont="1" applyFill="1" applyBorder="1" applyAlignment="1">
      <alignment horizontal="center" vertical="center" wrapText="1"/>
    </xf>
    <xf numFmtId="0" fontId="0" fillId="9" borderId="26" xfId="0" applyFill="1" applyBorder="1" applyAlignment="1">
      <alignment horizontal="center" vertical="center"/>
    </xf>
    <xf numFmtId="0" fontId="0" fillId="9" borderId="27" xfId="0" applyFill="1" applyBorder="1" applyAlignment="1">
      <alignment horizontal="center" vertical="center"/>
    </xf>
    <xf numFmtId="0" fontId="0" fillId="9" borderId="24" xfId="0" applyFill="1" applyBorder="1" applyAlignment="1">
      <alignment horizontal="center" vertical="center"/>
    </xf>
    <xf numFmtId="0" fontId="0" fillId="8" borderId="26" xfId="0" applyFill="1" applyBorder="1" applyAlignment="1">
      <alignment horizontal="center" vertical="center"/>
    </xf>
    <xf numFmtId="0" fontId="0" fillId="8" borderId="27" xfId="0" applyFill="1" applyBorder="1" applyAlignment="1">
      <alignment horizontal="center" vertical="center"/>
    </xf>
    <xf numFmtId="0" fontId="0" fillId="8" borderId="24" xfId="0" applyFill="1" applyBorder="1" applyAlignment="1">
      <alignment horizontal="center" vertical="center"/>
    </xf>
    <xf numFmtId="0" fontId="22" fillId="4" borderId="2" xfId="3" applyFill="1" applyBorder="1" applyAlignment="1">
      <alignment horizontal="center" vertical="center" wrapText="1"/>
    </xf>
    <xf numFmtId="0" fontId="22" fillId="4" borderId="4" xfId="3" applyFill="1" applyBorder="1" applyAlignment="1">
      <alignment horizontal="center" vertical="center" wrapText="1"/>
    </xf>
    <xf numFmtId="0" fontId="0" fillId="0" borderId="0" xfId="0" applyAlignment="1">
      <alignment horizontal="center" vertical="center"/>
    </xf>
    <xf numFmtId="0" fontId="15" fillId="0" borderId="7"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0" fillId="4" borderId="1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24" xfId="0" applyFill="1" applyBorder="1" applyAlignment="1">
      <alignment horizontal="center" vertical="center" wrapText="1"/>
    </xf>
    <xf numFmtId="0" fontId="24" fillId="4" borderId="5" xfId="5" applyFill="1" applyBorder="1" applyAlignment="1">
      <alignment horizontal="center" vertical="center" wrapText="1"/>
    </xf>
    <xf numFmtId="0" fontId="24" fillId="4" borderId="11" xfId="5" applyFill="1" applyBorder="1" applyAlignment="1">
      <alignment horizontal="center" vertical="center" wrapText="1"/>
    </xf>
    <xf numFmtId="0" fontId="24" fillId="4" borderId="10" xfId="5" applyFill="1" applyBorder="1" applyAlignment="1">
      <alignment horizontal="center" vertical="center" wrapText="1"/>
    </xf>
  </cellXfs>
  <cellStyles count="128">
    <cellStyle name="Comma 2" xfId="14" xr:uid="{00000000-0005-0000-0000-000002000000}"/>
    <cellStyle name="Comma 2 2" xfId="35" xr:uid="{00000000-0005-0000-0000-000003000000}"/>
    <cellStyle name="Comma 2 2 2" xfId="41" xr:uid="{00000000-0005-0000-0000-000004000000}"/>
    <cellStyle name="Comma 2 2 2 2" xfId="92" xr:uid="{00000000-0005-0000-0000-000005000000}"/>
    <cellStyle name="Comma 2 2 3" xfId="71" xr:uid="{00000000-0005-0000-0000-000006000000}"/>
    <cellStyle name="Comma 2 3" xfId="24" xr:uid="{00000000-0005-0000-0000-000007000000}"/>
    <cellStyle name="Comma 2 3 2" xfId="81" xr:uid="{00000000-0005-0000-0000-000008000000}"/>
    <cellStyle name="Comma 2 4" xfId="40" xr:uid="{00000000-0005-0000-0000-000009000000}"/>
    <cellStyle name="Comma 2 4 2" xfId="102" xr:uid="{00000000-0005-0000-0000-00000A000000}"/>
    <cellStyle name="Comma 2 5" xfId="60" xr:uid="{00000000-0005-0000-0000-00000B000000}"/>
    <cellStyle name="Comma 2 6" xfId="113" xr:uid="{00000000-0005-0000-0000-00000C000000}"/>
    <cellStyle name="Comma 2 7" xfId="124" xr:uid="{00000000-0005-0000-0000-00000D000000}"/>
    <cellStyle name="Comma 3" xfId="30" xr:uid="{00000000-0005-0000-0000-00000E000000}"/>
    <cellStyle name="Comma 3 2" xfId="42" xr:uid="{00000000-0005-0000-0000-00000F000000}"/>
    <cellStyle name="Comma 3 2 2" xfId="87" xr:uid="{00000000-0005-0000-0000-000010000000}"/>
    <cellStyle name="Comma 3 3" xfId="66" xr:uid="{00000000-0005-0000-0000-000011000000}"/>
    <cellStyle name="Comma 4" xfId="43" xr:uid="{00000000-0005-0000-0000-000012000000}"/>
    <cellStyle name="Comma 5" xfId="108" xr:uid="{00000000-0005-0000-0000-000013000000}"/>
    <cellStyle name="Comma 6" xfId="119" xr:uid="{00000000-0005-0000-0000-000014000000}"/>
    <cellStyle name="Currency 2" xfId="44" xr:uid="{00000000-0005-0000-0000-000015000000}"/>
    <cellStyle name="Currency 2 2" xfId="45" xr:uid="{00000000-0005-0000-0000-000016000000}"/>
    <cellStyle name="Currency 3" xfId="46" xr:uid="{00000000-0005-0000-0000-000017000000}"/>
    <cellStyle name="Currency 4" xfId="47" xr:uid="{00000000-0005-0000-0000-000018000000}"/>
    <cellStyle name="Eronat" xfId="2" builtinId="27"/>
    <cellStyle name="Hyperlink" xfId="3" builtinId="8"/>
    <cellStyle name="Hyperlink 2" xfId="4" xr:uid="{00000000-0005-0000-0000-00001A000000}"/>
    <cellStyle name="Hyperlink 3" xfId="5" xr:uid="{00000000-0005-0000-0000-00001B000000}"/>
    <cellStyle name="Input 2" xfId="8" xr:uid="{00000000-0005-0000-0000-00001D000000}"/>
    <cellStyle name="Intrare" xfId="1" builtinId="20"/>
    <cellStyle name="Normal" xfId="0" builtinId="0"/>
    <cellStyle name="Normal 18" xfId="7" xr:uid="{00000000-0005-0000-0000-00001F000000}"/>
    <cellStyle name="Normal 18 2" xfId="11" xr:uid="{00000000-0005-0000-0000-000020000000}"/>
    <cellStyle name="Normal 18 2 2" xfId="16" xr:uid="{00000000-0005-0000-0000-000021000000}"/>
    <cellStyle name="Normal 18 2 2 2" xfId="37" xr:uid="{00000000-0005-0000-0000-000022000000}"/>
    <cellStyle name="Normal 18 2 2 2 2" xfId="94" xr:uid="{00000000-0005-0000-0000-000023000000}"/>
    <cellStyle name="Normal 18 2 2 2 3" xfId="73" xr:uid="{00000000-0005-0000-0000-000024000000}"/>
    <cellStyle name="Normal 18 2 2 3" xfId="26" xr:uid="{00000000-0005-0000-0000-000025000000}"/>
    <cellStyle name="Normal 18 2 2 3 2" xfId="83" xr:uid="{00000000-0005-0000-0000-000026000000}"/>
    <cellStyle name="Normal 18 2 2 4" xfId="104" xr:uid="{00000000-0005-0000-0000-000027000000}"/>
    <cellStyle name="Normal 18 2 2 5" xfId="62" xr:uid="{00000000-0005-0000-0000-000028000000}"/>
    <cellStyle name="Normal 18 2 2 6" xfId="115" xr:uid="{00000000-0005-0000-0000-000029000000}"/>
    <cellStyle name="Normal 18 2 2 7" xfId="126" xr:uid="{00000000-0005-0000-0000-00002A000000}"/>
    <cellStyle name="Normal 18 2 3" xfId="32" xr:uid="{00000000-0005-0000-0000-00002B000000}"/>
    <cellStyle name="Normal 18 2 3 2" xfId="89" xr:uid="{00000000-0005-0000-0000-00002C000000}"/>
    <cellStyle name="Normal 18 2 3 3" xfId="68" xr:uid="{00000000-0005-0000-0000-00002D000000}"/>
    <cellStyle name="Normal 18 2 4" xfId="21" xr:uid="{00000000-0005-0000-0000-00002E000000}"/>
    <cellStyle name="Normal 18 2 4 2" xfId="78" xr:uid="{00000000-0005-0000-0000-00002F000000}"/>
    <cellStyle name="Normal 18 2 5" xfId="99" xr:uid="{00000000-0005-0000-0000-000030000000}"/>
    <cellStyle name="Normal 18 2 6" xfId="57" xr:uid="{00000000-0005-0000-0000-000031000000}"/>
    <cellStyle name="Normal 18 2 7" xfId="110" xr:uid="{00000000-0005-0000-0000-000032000000}"/>
    <cellStyle name="Normal 18 2 8" xfId="121" xr:uid="{00000000-0005-0000-0000-000033000000}"/>
    <cellStyle name="Normal 18 3" xfId="13" xr:uid="{00000000-0005-0000-0000-000034000000}"/>
    <cellStyle name="Normal 18 3 2" xfId="34" xr:uid="{00000000-0005-0000-0000-000035000000}"/>
    <cellStyle name="Normal 18 3 2 2" xfId="91" xr:uid="{00000000-0005-0000-0000-000036000000}"/>
    <cellStyle name="Normal 18 3 2 3" xfId="70" xr:uid="{00000000-0005-0000-0000-000037000000}"/>
    <cellStyle name="Normal 18 3 3" xfId="23" xr:uid="{00000000-0005-0000-0000-000038000000}"/>
    <cellStyle name="Normal 18 3 3 2" xfId="80" xr:uid="{00000000-0005-0000-0000-000039000000}"/>
    <cellStyle name="Normal 18 3 4" xfId="101" xr:uid="{00000000-0005-0000-0000-00003A000000}"/>
    <cellStyle name="Normal 18 3 5" xfId="59" xr:uid="{00000000-0005-0000-0000-00003B000000}"/>
    <cellStyle name="Normal 18 3 6" xfId="112" xr:uid="{00000000-0005-0000-0000-00003C000000}"/>
    <cellStyle name="Normal 18 3 7" xfId="123" xr:uid="{00000000-0005-0000-0000-00003D000000}"/>
    <cellStyle name="Normal 18 4" xfId="29" xr:uid="{00000000-0005-0000-0000-00003E000000}"/>
    <cellStyle name="Normal 18 4 2" xfId="86" xr:uid="{00000000-0005-0000-0000-00003F000000}"/>
    <cellStyle name="Normal 18 4 3" xfId="65" xr:uid="{00000000-0005-0000-0000-000040000000}"/>
    <cellStyle name="Normal 18 5" xfId="19" xr:uid="{00000000-0005-0000-0000-000041000000}"/>
    <cellStyle name="Normal 18 5 2" xfId="76" xr:uid="{00000000-0005-0000-0000-000042000000}"/>
    <cellStyle name="Normal 18 6" xfId="97" xr:uid="{00000000-0005-0000-0000-000043000000}"/>
    <cellStyle name="Normal 18 7" xfId="55" xr:uid="{00000000-0005-0000-0000-000044000000}"/>
    <cellStyle name="Normal 18 8" xfId="107" xr:uid="{00000000-0005-0000-0000-000045000000}"/>
    <cellStyle name="Normal 18 9" xfId="118" xr:uid="{00000000-0005-0000-0000-000046000000}"/>
    <cellStyle name="Normal 2" xfId="6" xr:uid="{00000000-0005-0000-0000-000047000000}"/>
    <cellStyle name="Normal 2 2" xfId="10" xr:uid="{00000000-0005-0000-0000-000048000000}"/>
    <cellStyle name="Normal 2 2 2" xfId="15" xr:uid="{00000000-0005-0000-0000-000049000000}"/>
    <cellStyle name="Normal 2 2 2 2" xfId="36" xr:uid="{00000000-0005-0000-0000-00004A000000}"/>
    <cellStyle name="Normal 2 2 2 2 2" xfId="93" xr:uid="{00000000-0005-0000-0000-00004B000000}"/>
    <cellStyle name="Normal 2 2 2 2 3" xfId="72" xr:uid="{00000000-0005-0000-0000-00004C000000}"/>
    <cellStyle name="Normal 2 2 2 3" xfId="25" xr:uid="{00000000-0005-0000-0000-00004D000000}"/>
    <cellStyle name="Normal 2 2 2 3 2" xfId="82" xr:uid="{00000000-0005-0000-0000-00004E000000}"/>
    <cellStyle name="Normal 2 2 2 4" xfId="103" xr:uid="{00000000-0005-0000-0000-00004F000000}"/>
    <cellStyle name="Normal 2 2 2 5" xfId="61" xr:uid="{00000000-0005-0000-0000-000050000000}"/>
    <cellStyle name="Normal 2 2 2 6" xfId="114" xr:uid="{00000000-0005-0000-0000-000051000000}"/>
    <cellStyle name="Normal 2 2 2 7" xfId="125" xr:uid="{00000000-0005-0000-0000-000052000000}"/>
    <cellStyle name="Normal 2 2 3" xfId="31" xr:uid="{00000000-0005-0000-0000-000053000000}"/>
    <cellStyle name="Normal 2 2 3 2" xfId="88" xr:uid="{00000000-0005-0000-0000-000054000000}"/>
    <cellStyle name="Normal 2 2 3 3" xfId="67" xr:uid="{00000000-0005-0000-0000-000055000000}"/>
    <cellStyle name="Normal 2 2 4" xfId="20" xr:uid="{00000000-0005-0000-0000-000056000000}"/>
    <cellStyle name="Normal 2 2 4 2" xfId="77" xr:uid="{00000000-0005-0000-0000-000057000000}"/>
    <cellStyle name="Normal 2 2 5" xfId="49" xr:uid="{00000000-0005-0000-0000-000058000000}"/>
    <cellStyle name="Normal 2 2 5 2" xfId="98" xr:uid="{00000000-0005-0000-0000-000059000000}"/>
    <cellStyle name="Normal 2 2 6" xfId="56" xr:uid="{00000000-0005-0000-0000-00005A000000}"/>
    <cellStyle name="Normal 2 2 7" xfId="109" xr:uid="{00000000-0005-0000-0000-00005B000000}"/>
    <cellStyle name="Normal 2 2 8" xfId="120" xr:uid="{00000000-0005-0000-0000-00005C000000}"/>
    <cellStyle name="Normal 2 3" xfId="12" xr:uid="{00000000-0005-0000-0000-00005D000000}"/>
    <cellStyle name="Normal 2 3 2" xfId="33" xr:uid="{00000000-0005-0000-0000-00005E000000}"/>
    <cellStyle name="Normal 2 3 2 2" xfId="90" xr:uid="{00000000-0005-0000-0000-00005F000000}"/>
    <cellStyle name="Normal 2 3 2 3" xfId="69" xr:uid="{00000000-0005-0000-0000-000060000000}"/>
    <cellStyle name="Normal 2 3 3" xfId="22" xr:uid="{00000000-0005-0000-0000-000061000000}"/>
    <cellStyle name="Normal 2 3 3 2" xfId="79" xr:uid="{00000000-0005-0000-0000-000062000000}"/>
    <cellStyle name="Normal 2 3 4" xfId="100" xr:uid="{00000000-0005-0000-0000-000063000000}"/>
    <cellStyle name="Normal 2 3 5" xfId="58" xr:uid="{00000000-0005-0000-0000-000064000000}"/>
    <cellStyle name="Normal 2 3 6" xfId="111" xr:uid="{00000000-0005-0000-0000-000065000000}"/>
    <cellStyle name="Normal 2 3 7" xfId="122" xr:uid="{00000000-0005-0000-0000-000066000000}"/>
    <cellStyle name="Normal 2 4" xfId="28" xr:uid="{00000000-0005-0000-0000-000067000000}"/>
    <cellStyle name="Normal 2 4 2" xfId="85" xr:uid="{00000000-0005-0000-0000-000068000000}"/>
    <cellStyle name="Normal 2 4 3" xfId="64" xr:uid="{00000000-0005-0000-0000-000069000000}"/>
    <cellStyle name="Normal 2 5" xfId="18" xr:uid="{00000000-0005-0000-0000-00006A000000}"/>
    <cellStyle name="Normal 2 5 2" xfId="75" xr:uid="{00000000-0005-0000-0000-00006B000000}"/>
    <cellStyle name="Normal 2 6" xfId="48" xr:uid="{00000000-0005-0000-0000-00006C000000}"/>
    <cellStyle name="Normal 2 6 2" xfId="96" xr:uid="{00000000-0005-0000-0000-00006D000000}"/>
    <cellStyle name="Normal 2 7" xfId="54" xr:uid="{00000000-0005-0000-0000-00006E000000}"/>
    <cellStyle name="Normal 2 8" xfId="106" xr:uid="{00000000-0005-0000-0000-00006F000000}"/>
    <cellStyle name="Normal 2 9" xfId="117" xr:uid="{00000000-0005-0000-0000-000070000000}"/>
    <cellStyle name="Normal 3" xfId="17" xr:uid="{00000000-0005-0000-0000-000071000000}"/>
    <cellStyle name="Normal 3 2" xfId="38" xr:uid="{00000000-0005-0000-0000-000072000000}"/>
    <cellStyle name="Normal 3 2 2" xfId="95" xr:uid="{00000000-0005-0000-0000-000073000000}"/>
    <cellStyle name="Normal 3 2 3" xfId="74" xr:uid="{00000000-0005-0000-0000-000074000000}"/>
    <cellStyle name="Normal 3 3" xfId="27" xr:uid="{00000000-0005-0000-0000-000075000000}"/>
    <cellStyle name="Normal 3 3 2" xfId="84" xr:uid="{00000000-0005-0000-0000-000076000000}"/>
    <cellStyle name="Normal 3 4" xfId="50" xr:uid="{00000000-0005-0000-0000-000077000000}"/>
    <cellStyle name="Normal 3 4 2" xfId="105" xr:uid="{00000000-0005-0000-0000-000078000000}"/>
    <cellStyle name="Normal 3 5" xfId="63" xr:uid="{00000000-0005-0000-0000-000079000000}"/>
    <cellStyle name="Normal 3 6" xfId="116" xr:uid="{00000000-0005-0000-0000-00007A000000}"/>
    <cellStyle name="Normal 3 7" xfId="127" xr:uid="{00000000-0005-0000-0000-00007B000000}"/>
    <cellStyle name="Normal 4" xfId="51" xr:uid="{00000000-0005-0000-0000-00007C000000}"/>
    <cellStyle name="Normal 5" xfId="39" xr:uid="{00000000-0005-0000-0000-00007D000000}"/>
    <cellStyle name="Percent 2" xfId="52" xr:uid="{00000000-0005-0000-0000-00007E000000}"/>
    <cellStyle name="Percent 3" xfId="53" xr:uid="{00000000-0005-0000-0000-00007F000000}"/>
    <cellStyle name="Virgulă" xfId="9"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A1:AU2123"/>
  <sheetViews>
    <sheetView tabSelected="1" zoomScaleNormal="100" workbookViewId="0">
      <pane xSplit="2" ySplit="5" topLeftCell="AG1696" activePane="bottomRight" state="frozen"/>
      <selection pane="topRight" activeCell="C1" sqref="C1"/>
      <selection pane="bottomLeft" activeCell="A10" sqref="A10"/>
      <selection pane="bottomRight" activeCell="AP1706" sqref="AP1706"/>
    </sheetView>
  </sheetViews>
  <sheetFormatPr defaultRowHeight="15" x14ac:dyDescent="0.25"/>
  <cols>
    <col min="1" max="1" width="4.5703125" style="1" customWidth="1"/>
    <col min="2" max="2" width="23.140625" style="5" customWidth="1"/>
    <col min="3" max="3" width="10.85546875" style="5" customWidth="1"/>
    <col min="4" max="4" width="9.85546875" style="4" customWidth="1"/>
    <col min="5" max="5" width="15.85546875" style="61" customWidth="1"/>
    <col min="6" max="6" width="25.28515625" style="4" customWidth="1"/>
    <col min="7" max="7" width="11.5703125" style="92" hidden="1" customWidth="1"/>
    <col min="8" max="8" width="12" style="92" hidden="1" customWidth="1"/>
    <col min="9" max="9" width="11.85546875" style="92" hidden="1" customWidth="1"/>
    <col min="10" max="11" width="12.85546875" style="92" hidden="1" customWidth="1"/>
    <col min="12" max="12" width="11.7109375" style="92" hidden="1" customWidth="1"/>
    <col min="13" max="13" width="11.28515625" style="92" hidden="1" customWidth="1"/>
    <col min="14" max="14" width="12.140625" style="92" hidden="1"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38" width="11" style="92" customWidth="1"/>
    <col min="39" max="39" width="12.42578125" style="92" customWidth="1"/>
    <col min="40" max="40" width="12.42578125" style="4" customWidth="1"/>
    <col min="41" max="41" width="10.28515625" customWidth="1"/>
    <col min="42" max="42" width="14.85546875" style="226" customWidth="1"/>
    <col min="43" max="43" width="23.140625" customWidth="1"/>
  </cols>
  <sheetData>
    <row r="1" spans="1:43" ht="18.75" x14ac:dyDescent="0.25">
      <c r="A1" s="4"/>
      <c r="B1" s="75" t="s">
        <v>1853</v>
      </c>
      <c r="C1" s="2"/>
      <c r="D1" s="2"/>
      <c r="F1" s="61"/>
      <c r="G1" s="103"/>
    </row>
    <row r="2" spans="1:43" x14ac:dyDescent="0.25">
      <c r="A2" s="4"/>
      <c r="B2" s="4"/>
      <c r="C2" s="4"/>
    </row>
    <row r="3" spans="1:43" ht="15.75" thickBot="1" x14ac:dyDescent="0.3">
      <c r="A3" s="4"/>
      <c r="B3" s="4"/>
      <c r="C3" s="4"/>
    </row>
    <row r="4" spans="1:43" ht="15" customHeight="1" x14ac:dyDescent="0.25">
      <c r="A4" s="414" t="s">
        <v>0</v>
      </c>
      <c r="B4" s="416" t="s">
        <v>1</v>
      </c>
      <c r="C4" s="416" t="s">
        <v>2</v>
      </c>
      <c r="D4" s="410" t="s">
        <v>773</v>
      </c>
      <c r="E4" s="62"/>
      <c r="F4" s="63"/>
      <c r="G4" s="104" t="s">
        <v>3</v>
      </c>
      <c r="H4" s="105" t="s">
        <v>4</v>
      </c>
      <c r="I4" s="105" t="s">
        <v>5</v>
      </c>
      <c r="J4" s="105" t="s">
        <v>6</v>
      </c>
      <c r="K4" s="105" t="s">
        <v>7</v>
      </c>
      <c r="L4" s="105" t="s">
        <v>8</v>
      </c>
      <c r="M4" s="105" t="s">
        <v>9</v>
      </c>
      <c r="N4" s="105" t="s">
        <v>10</v>
      </c>
      <c r="O4" s="105" t="s">
        <v>1169</v>
      </c>
      <c r="P4" s="105" t="s">
        <v>1170</v>
      </c>
      <c r="Q4" s="105" t="s">
        <v>1171</v>
      </c>
      <c r="R4" s="105" t="s">
        <v>1172</v>
      </c>
      <c r="S4" s="105" t="s">
        <v>3</v>
      </c>
      <c r="T4" s="105" t="s">
        <v>4</v>
      </c>
      <c r="U4" s="105" t="s">
        <v>5</v>
      </c>
      <c r="V4" s="105" t="s">
        <v>6</v>
      </c>
      <c r="W4" s="105" t="s">
        <v>7</v>
      </c>
      <c r="X4" s="105" t="s">
        <v>8</v>
      </c>
      <c r="Y4" s="105" t="s">
        <v>9</v>
      </c>
      <c r="Z4" s="105" t="s">
        <v>10</v>
      </c>
      <c r="AA4" s="105" t="s">
        <v>1169</v>
      </c>
      <c r="AB4" s="105" t="s">
        <v>1170</v>
      </c>
      <c r="AC4" s="105" t="s">
        <v>1171</v>
      </c>
      <c r="AD4" s="105" t="s">
        <v>1172</v>
      </c>
      <c r="AE4" s="105" t="s">
        <v>3</v>
      </c>
      <c r="AF4" s="105" t="s">
        <v>4</v>
      </c>
      <c r="AG4" s="105" t="s">
        <v>5</v>
      </c>
      <c r="AH4" s="105" t="s">
        <v>6</v>
      </c>
      <c r="AI4" s="105" t="s">
        <v>7</v>
      </c>
      <c r="AJ4" s="105" t="s">
        <v>8</v>
      </c>
      <c r="AK4" s="105" t="s">
        <v>9</v>
      </c>
      <c r="AL4" s="105" t="s">
        <v>10</v>
      </c>
      <c r="AM4" s="401" t="s">
        <v>1248</v>
      </c>
      <c r="AN4" s="64"/>
      <c r="AO4" s="403" t="s">
        <v>1079</v>
      </c>
      <c r="AP4" s="405" t="s">
        <v>1283</v>
      </c>
      <c r="AQ4" s="412" t="s">
        <v>1078</v>
      </c>
    </row>
    <row r="5" spans="1:43" ht="60" x14ac:dyDescent="0.25">
      <c r="A5" s="415"/>
      <c r="B5" s="417"/>
      <c r="C5" s="417"/>
      <c r="D5" s="411"/>
      <c r="E5" s="76" t="s">
        <v>1282</v>
      </c>
      <c r="F5" s="189" t="s">
        <v>11</v>
      </c>
      <c r="G5" s="106" t="s">
        <v>12</v>
      </c>
      <c r="H5" s="106" t="s">
        <v>12</v>
      </c>
      <c r="I5" s="106" t="s">
        <v>772</v>
      </c>
      <c r="J5" s="106" t="s">
        <v>772</v>
      </c>
      <c r="K5" s="106" t="s">
        <v>772</v>
      </c>
      <c r="L5" s="106" t="s">
        <v>772</v>
      </c>
      <c r="M5" s="106" t="s">
        <v>772</v>
      </c>
      <c r="N5" s="106" t="s">
        <v>772</v>
      </c>
      <c r="O5" s="106" t="s">
        <v>1173</v>
      </c>
      <c r="P5" s="106" t="s">
        <v>1173</v>
      </c>
      <c r="Q5" s="106" t="s">
        <v>1173</v>
      </c>
      <c r="R5" s="106" t="s">
        <v>1173</v>
      </c>
      <c r="S5" s="106" t="s">
        <v>1173</v>
      </c>
      <c r="T5" s="106" t="s">
        <v>1173</v>
      </c>
      <c r="U5" s="106" t="s">
        <v>1173</v>
      </c>
      <c r="V5" s="106" t="s">
        <v>1173</v>
      </c>
      <c r="W5" s="106" t="s">
        <v>1173</v>
      </c>
      <c r="X5" s="106" t="s">
        <v>1173</v>
      </c>
      <c r="Y5" s="106" t="s">
        <v>1173</v>
      </c>
      <c r="Z5" s="106" t="s">
        <v>1173</v>
      </c>
      <c r="AA5" s="106" t="s">
        <v>1852</v>
      </c>
      <c r="AB5" s="106" t="s">
        <v>1852</v>
      </c>
      <c r="AC5" s="106" t="s">
        <v>1852</v>
      </c>
      <c r="AD5" s="106" t="s">
        <v>1852</v>
      </c>
      <c r="AE5" s="106" t="s">
        <v>1852</v>
      </c>
      <c r="AF5" s="106" t="s">
        <v>1852</v>
      </c>
      <c r="AG5" s="106" t="s">
        <v>1852</v>
      </c>
      <c r="AH5" s="106" t="s">
        <v>1852</v>
      </c>
      <c r="AI5" s="106" t="s">
        <v>1852</v>
      </c>
      <c r="AJ5" s="106" t="s">
        <v>1852</v>
      </c>
      <c r="AK5" s="106" t="s">
        <v>1852</v>
      </c>
      <c r="AL5" s="106" t="s">
        <v>1852</v>
      </c>
      <c r="AM5" s="402"/>
      <c r="AN5" s="65" t="s">
        <v>13</v>
      </c>
      <c r="AO5" s="404"/>
      <c r="AP5" s="406"/>
      <c r="AQ5" s="413"/>
    </row>
    <row r="6" spans="1:43" ht="15" customHeight="1" x14ac:dyDescent="0.25">
      <c r="A6" s="369">
        <v>1</v>
      </c>
      <c r="B6" s="354" t="s">
        <v>14</v>
      </c>
      <c r="C6" s="352" t="s">
        <v>15</v>
      </c>
      <c r="D6" s="340" t="s">
        <v>923</v>
      </c>
      <c r="E6" s="343">
        <v>1671707</v>
      </c>
      <c r="F6" s="7" t="s">
        <v>971</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v>140000</v>
      </c>
      <c r="AN6" s="77" t="s">
        <v>774</v>
      </c>
      <c r="AO6" s="202">
        <v>1</v>
      </c>
      <c r="AP6" s="211">
        <v>140000</v>
      </c>
      <c r="AQ6" s="202"/>
    </row>
    <row r="7" spans="1:43" x14ac:dyDescent="0.25">
      <c r="A7" s="370"/>
      <c r="B7" s="355"/>
      <c r="C7" s="353"/>
      <c r="D7" s="391"/>
      <c r="E7" s="344"/>
      <c r="F7" s="7" t="s">
        <v>972</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v>855608</v>
      </c>
      <c r="AN7" s="77" t="s">
        <v>774</v>
      </c>
      <c r="AO7" s="202">
        <v>11</v>
      </c>
      <c r="AP7" s="211">
        <v>841650</v>
      </c>
      <c r="AQ7" s="202"/>
    </row>
    <row r="8" spans="1:43" x14ac:dyDescent="0.25">
      <c r="A8" s="370"/>
      <c r="B8" s="355"/>
      <c r="C8" s="353"/>
      <c r="D8" s="391"/>
      <c r="E8" s="344"/>
      <c r="F8" s="7" t="s">
        <v>973</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v>100000</v>
      </c>
      <c r="AN8" s="77" t="s">
        <v>774</v>
      </c>
      <c r="AO8" s="202">
        <v>4</v>
      </c>
      <c r="AP8" s="211">
        <v>98188</v>
      </c>
      <c r="AQ8" s="202" t="s">
        <v>1813</v>
      </c>
    </row>
    <row r="9" spans="1:43" x14ac:dyDescent="0.25">
      <c r="A9" s="370"/>
      <c r="B9" s="355"/>
      <c r="C9" s="353"/>
      <c r="D9" s="391"/>
      <c r="E9" s="344"/>
      <c r="F9" s="7" t="s">
        <v>974</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v>40000</v>
      </c>
      <c r="AN9" s="77" t="s">
        <v>774</v>
      </c>
      <c r="AO9" s="202"/>
      <c r="AP9" s="211"/>
      <c r="AQ9" s="202"/>
    </row>
    <row r="10" spans="1:43" x14ac:dyDescent="0.25">
      <c r="A10" s="370"/>
      <c r="B10" s="355"/>
      <c r="C10" s="353"/>
      <c r="D10" s="391"/>
      <c r="E10" s="344"/>
      <c r="F10" s="7" t="s">
        <v>975</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v>223798</v>
      </c>
      <c r="AN10" s="77" t="s">
        <v>774</v>
      </c>
      <c r="AO10" s="202">
        <v>3</v>
      </c>
      <c r="AP10" s="211">
        <v>147915</v>
      </c>
      <c r="AQ10" s="202"/>
    </row>
    <row r="11" spans="1:43" x14ac:dyDescent="0.25">
      <c r="A11" s="370"/>
      <c r="B11" s="355"/>
      <c r="C11" s="353"/>
      <c r="D11" s="391"/>
      <c r="E11" s="344"/>
      <c r="F11" s="7" t="s">
        <v>976</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v>210000</v>
      </c>
      <c r="AN11" s="77" t="s">
        <v>774</v>
      </c>
      <c r="AO11" s="202">
        <v>17</v>
      </c>
      <c r="AP11" s="211">
        <v>255000</v>
      </c>
      <c r="AQ11" s="202"/>
    </row>
    <row r="12" spans="1:43" x14ac:dyDescent="0.25">
      <c r="A12" s="371"/>
      <c r="B12" s="356"/>
      <c r="C12" s="357"/>
      <c r="D12" s="450"/>
      <c r="E12" s="345"/>
      <c r="F12" s="10" t="s">
        <v>977</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v>90000</v>
      </c>
      <c r="AN12" s="77" t="s">
        <v>774</v>
      </c>
      <c r="AO12" s="202">
        <v>5</v>
      </c>
      <c r="AP12" s="211">
        <v>114597</v>
      </c>
      <c r="AQ12" s="202" t="s">
        <v>1814</v>
      </c>
    </row>
    <row r="13" spans="1:43" x14ac:dyDescent="0.25">
      <c r="A13" s="66"/>
      <c r="B13" s="12" t="s">
        <v>16</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f>SUM(AM6:AM12)</f>
        <v>1659406</v>
      </c>
      <c r="AN13" s="193">
        <f>AM13/E6</f>
        <v>0.99264165311265673</v>
      </c>
      <c r="AO13" s="202"/>
      <c r="AP13" s="211"/>
      <c r="AQ13" s="202"/>
    </row>
    <row r="14" spans="1:43" x14ac:dyDescent="0.25">
      <c r="A14" s="369">
        <v>2</v>
      </c>
      <c r="B14" s="354" t="s">
        <v>17</v>
      </c>
      <c r="C14" s="352" t="s">
        <v>18</v>
      </c>
      <c r="D14" s="340" t="s">
        <v>924</v>
      </c>
      <c r="E14" s="343">
        <v>1039535.31</v>
      </c>
      <c r="F14" s="14" t="s">
        <v>978</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v>110000</v>
      </c>
      <c r="AN14" s="203" t="s">
        <v>774</v>
      </c>
      <c r="AO14" s="202"/>
      <c r="AP14" s="211"/>
      <c r="AQ14" s="202" t="s">
        <v>1097</v>
      </c>
    </row>
    <row r="15" spans="1:43" x14ac:dyDescent="0.25">
      <c r="A15" s="370"/>
      <c r="B15" s="355"/>
      <c r="C15" s="353"/>
      <c r="D15" s="353"/>
      <c r="E15" s="344"/>
      <c r="F15" s="7" t="s">
        <v>979</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v>438588.31</v>
      </c>
      <c r="AN15" s="203" t="s">
        <v>774</v>
      </c>
      <c r="AO15" s="202">
        <v>3</v>
      </c>
      <c r="AP15" s="211">
        <v>255000</v>
      </c>
      <c r="AQ15" s="202"/>
    </row>
    <row r="16" spans="1:43" x14ac:dyDescent="0.25">
      <c r="A16" s="370"/>
      <c r="B16" s="355"/>
      <c r="C16" s="353"/>
      <c r="D16" s="353"/>
      <c r="E16" s="344"/>
      <c r="F16" s="7" t="s">
        <v>980</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v>70000</v>
      </c>
      <c r="AN16" s="203" t="s">
        <v>774</v>
      </c>
      <c r="AO16" s="202"/>
      <c r="AP16" s="211"/>
      <c r="AQ16" s="202"/>
    </row>
    <row r="17" spans="1:43" x14ac:dyDescent="0.25">
      <c r="A17" s="370"/>
      <c r="B17" s="355"/>
      <c r="C17" s="353"/>
      <c r="D17" s="353"/>
      <c r="E17" s="344"/>
      <c r="F17" s="7" t="s">
        <v>981</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v>22000</v>
      </c>
      <c r="AN17" s="203" t="s">
        <v>774</v>
      </c>
      <c r="AO17" s="202"/>
      <c r="AP17" s="211"/>
      <c r="AQ17" s="202"/>
    </row>
    <row r="18" spans="1:43" s="213" customFormat="1" x14ac:dyDescent="0.25">
      <c r="A18" s="370"/>
      <c r="B18" s="355"/>
      <c r="C18" s="353"/>
      <c r="D18" s="353"/>
      <c r="E18" s="344"/>
      <c r="F18" s="7" t="s">
        <v>982</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203" t="s">
        <v>774</v>
      </c>
      <c r="AO18" s="212"/>
      <c r="AP18" s="227"/>
      <c r="AQ18" s="212"/>
    </row>
    <row r="19" spans="1:43" x14ac:dyDescent="0.25">
      <c r="A19" s="370"/>
      <c r="B19" s="355"/>
      <c r="C19" s="353"/>
      <c r="D19" s="353"/>
      <c r="E19" s="344"/>
      <c r="F19" s="7" t="s">
        <v>983</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v>157225</v>
      </c>
      <c r="AN19" s="203" t="s">
        <v>774</v>
      </c>
      <c r="AO19" s="202">
        <v>10</v>
      </c>
      <c r="AP19" s="211">
        <v>150000</v>
      </c>
      <c r="AQ19" s="202"/>
    </row>
    <row r="20" spans="1:43" x14ac:dyDescent="0.25">
      <c r="A20" s="371"/>
      <c r="B20" s="356"/>
      <c r="C20" s="357"/>
      <c r="D20" s="357"/>
      <c r="E20" s="345"/>
      <c r="F20" s="7" t="s">
        <v>1185</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v>117000</v>
      </c>
      <c r="AN20" s="203" t="s">
        <v>774</v>
      </c>
      <c r="AO20" s="202">
        <v>3</v>
      </c>
      <c r="AP20" s="211">
        <v>72693</v>
      </c>
      <c r="AQ20" s="202"/>
    </row>
    <row r="21" spans="1:43" x14ac:dyDescent="0.25">
      <c r="A21" s="66"/>
      <c r="B21" s="16" t="s">
        <v>16</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f>SUM(AM14:AM20)</f>
        <v>914813.31</v>
      </c>
      <c r="AN21" s="193">
        <f>AM21/E14</f>
        <v>0.88002139148116099</v>
      </c>
      <c r="AO21" s="202"/>
      <c r="AP21" s="211"/>
      <c r="AQ21" s="202"/>
    </row>
    <row r="22" spans="1:43" x14ac:dyDescent="0.25">
      <c r="A22" s="464">
        <v>3</v>
      </c>
      <c r="B22" s="461" t="s">
        <v>19</v>
      </c>
      <c r="C22" s="337" t="s">
        <v>20</v>
      </c>
      <c r="D22" s="346" t="s">
        <v>925</v>
      </c>
      <c r="E22" s="366">
        <v>2132716.16</v>
      </c>
      <c r="F22" s="191" t="s">
        <v>21</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v>1157322.46</v>
      </c>
      <c r="AN22" s="204"/>
      <c r="AO22" s="202">
        <v>18</v>
      </c>
      <c r="AP22" s="211">
        <v>1129139.68</v>
      </c>
      <c r="AQ22" s="202" t="s">
        <v>1815</v>
      </c>
    </row>
    <row r="23" spans="1:43" x14ac:dyDescent="0.25">
      <c r="A23" s="436"/>
      <c r="B23" s="462"/>
      <c r="C23" s="338"/>
      <c r="D23" s="364"/>
      <c r="E23" s="367"/>
      <c r="F23" s="191" t="s">
        <v>24</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v>423212.59</v>
      </c>
      <c r="AN23" s="204"/>
      <c r="AO23" s="202">
        <v>7</v>
      </c>
      <c r="AP23" s="211">
        <v>321954.5</v>
      </c>
      <c r="AQ23" s="202"/>
    </row>
    <row r="24" spans="1:43" x14ac:dyDescent="0.25">
      <c r="A24" s="436"/>
      <c r="B24" s="462"/>
      <c r="C24" s="338"/>
      <c r="D24" s="364"/>
      <c r="E24" s="367"/>
      <c r="F24" s="191" t="s">
        <v>25</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v>315300</v>
      </c>
      <c r="AN24" s="204"/>
      <c r="AO24" s="202">
        <v>11</v>
      </c>
      <c r="AP24" s="211">
        <v>471315.82</v>
      </c>
      <c r="AQ24" s="202" t="s">
        <v>1500</v>
      </c>
    </row>
    <row r="25" spans="1:43" x14ac:dyDescent="0.25">
      <c r="A25" s="436"/>
      <c r="B25" s="462"/>
      <c r="C25" s="338"/>
      <c r="D25" s="364"/>
      <c r="E25" s="367"/>
      <c r="F25" s="191" t="s">
        <v>32</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v>62500</v>
      </c>
      <c r="AN25" s="204"/>
      <c r="AO25" s="202">
        <v>1</v>
      </c>
      <c r="AP25" s="211">
        <v>62500</v>
      </c>
      <c r="AQ25" s="202" t="s">
        <v>1186</v>
      </c>
    </row>
    <row r="26" spans="1:43" x14ac:dyDescent="0.25">
      <c r="A26" s="436"/>
      <c r="B26" s="462"/>
      <c r="C26" s="338"/>
      <c r="D26" s="364"/>
      <c r="E26" s="367"/>
      <c r="F26" s="191" t="s">
        <v>26</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v>62500</v>
      </c>
      <c r="AN26" s="204"/>
      <c r="AO26" s="202">
        <v>1</v>
      </c>
      <c r="AP26" s="211">
        <v>29574.37</v>
      </c>
      <c r="AQ26" s="202" t="s">
        <v>1186</v>
      </c>
    </row>
    <row r="27" spans="1:43" x14ac:dyDescent="0.25">
      <c r="A27" s="437"/>
      <c r="B27" s="463"/>
      <c r="C27" s="339"/>
      <c r="D27" s="365"/>
      <c r="E27" s="368"/>
      <c r="F27" s="191" t="s">
        <v>52</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v>111881.11</v>
      </c>
      <c r="AN27" s="204"/>
      <c r="AO27" s="202"/>
      <c r="AP27" s="211"/>
      <c r="AQ27" s="202"/>
    </row>
    <row r="28" spans="1:43" x14ac:dyDescent="0.25">
      <c r="A28" s="67"/>
      <c r="B28" s="18" t="s">
        <v>16</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f>SUM(AM22:AM27)</f>
        <v>2132716.16</v>
      </c>
      <c r="AN28" s="193">
        <f>AM28/E22</f>
        <v>1</v>
      </c>
      <c r="AO28" s="202"/>
      <c r="AP28" s="211"/>
      <c r="AQ28" s="202"/>
    </row>
    <row r="29" spans="1:43" x14ac:dyDescent="0.25">
      <c r="A29" s="369">
        <v>4</v>
      </c>
      <c r="B29" s="354" t="s">
        <v>22</v>
      </c>
      <c r="C29" s="352" t="s">
        <v>23</v>
      </c>
      <c r="D29" s="340" t="s">
        <v>926</v>
      </c>
      <c r="E29" s="343">
        <v>2825030.31</v>
      </c>
      <c r="F29" s="14" t="s">
        <v>21</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38">
        <v>1527055</v>
      </c>
      <c r="AN29" s="203" t="s">
        <v>774</v>
      </c>
      <c r="AO29" s="202">
        <v>29</v>
      </c>
      <c r="AP29" s="211">
        <v>1504126.23</v>
      </c>
      <c r="AQ29" s="202"/>
    </row>
    <row r="30" spans="1:43" x14ac:dyDescent="0.25">
      <c r="A30" s="370"/>
      <c r="B30" s="355"/>
      <c r="C30" s="353"/>
      <c r="D30" s="391"/>
      <c r="E30" s="344"/>
      <c r="F30" s="7" t="s">
        <v>24</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38">
        <v>445400</v>
      </c>
      <c r="AN30" s="203" t="s">
        <v>774</v>
      </c>
      <c r="AO30" s="202">
        <v>7</v>
      </c>
      <c r="AP30" s="211">
        <v>211418.95</v>
      </c>
      <c r="AQ30" s="202"/>
    </row>
    <row r="31" spans="1:43" x14ac:dyDescent="0.25">
      <c r="A31" s="370"/>
      <c r="B31" s="355"/>
      <c r="C31" s="353"/>
      <c r="D31" s="391"/>
      <c r="E31" s="344"/>
      <c r="F31" s="7" t="s">
        <v>25</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38">
        <v>381775</v>
      </c>
      <c r="AN31" s="203" t="s">
        <v>774</v>
      </c>
      <c r="AO31" s="202">
        <v>9</v>
      </c>
      <c r="AP31" s="211">
        <v>306638.73</v>
      </c>
      <c r="AQ31" s="202"/>
    </row>
    <row r="32" spans="1:43" x14ac:dyDescent="0.25">
      <c r="A32" s="371"/>
      <c r="B32" s="356"/>
      <c r="C32" s="357"/>
      <c r="D32" s="450"/>
      <c r="E32" s="345"/>
      <c r="F32" s="6" t="s">
        <v>137</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v>127240</v>
      </c>
      <c r="AN32" s="203" t="s">
        <v>774</v>
      </c>
      <c r="AO32" s="202">
        <v>3</v>
      </c>
      <c r="AP32" s="211">
        <v>88115.51</v>
      </c>
      <c r="AQ32" s="202"/>
    </row>
    <row r="33" spans="1:43" x14ac:dyDescent="0.25">
      <c r="A33" s="235"/>
      <c r="B33" s="236"/>
      <c r="C33" s="17"/>
      <c r="D33" s="273"/>
      <c r="E33" s="237"/>
      <c r="F33" s="6" t="s">
        <v>26</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v>254487</v>
      </c>
      <c r="AN33" s="203"/>
      <c r="AO33" s="202"/>
      <c r="AP33" s="211"/>
      <c r="AQ33" s="202"/>
    </row>
    <row r="34" spans="1:43" x14ac:dyDescent="0.25">
      <c r="A34" s="235"/>
      <c r="B34" s="236"/>
      <c r="C34" s="17"/>
      <c r="D34" s="273"/>
      <c r="E34" s="237"/>
      <c r="F34" s="6" t="s">
        <v>717</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v>89073</v>
      </c>
      <c r="AN34" s="203"/>
      <c r="AO34" s="202"/>
      <c r="AP34" s="211"/>
      <c r="AQ34" s="202"/>
    </row>
    <row r="35" spans="1:43" x14ac:dyDescent="0.25">
      <c r="A35" s="66"/>
      <c r="B35" s="16" t="s">
        <v>16</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f>SUM(AM29:AM34)</f>
        <v>2825030</v>
      </c>
      <c r="AN35" s="193">
        <f>AM35/E29</f>
        <v>0.99999989026666403</v>
      </c>
      <c r="AO35" s="202"/>
      <c r="AP35" s="211"/>
      <c r="AQ35" s="202"/>
    </row>
    <row r="36" spans="1:43" x14ac:dyDescent="0.25">
      <c r="A36" s="369">
        <v>5</v>
      </c>
      <c r="B36" s="354" t="s">
        <v>28</v>
      </c>
      <c r="C36" s="352" t="s">
        <v>18</v>
      </c>
      <c r="D36" s="340" t="s">
        <v>928</v>
      </c>
      <c r="E36" s="343">
        <v>2242237.31</v>
      </c>
      <c r="F36" s="14" t="s">
        <v>27</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v>316813</v>
      </c>
      <c r="AN36" s="203" t="s">
        <v>774</v>
      </c>
      <c r="AO36" s="202">
        <v>4</v>
      </c>
      <c r="AP36" s="211">
        <v>316800</v>
      </c>
      <c r="AQ36" s="202"/>
    </row>
    <row r="37" spans="1:43" x14ac:dyDescent="0.25">
      <c r="A37" s="370"/>
      <c r="B37" s="355"/>
      <c r="C37" s="353"/>
      <c r="D37" s="341"/>
      <c r="E37" s="344"/>
      <c r="F37" s="7" t="s">
        <v>984</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v>150000</v>
      </c>
      <c r="AN37" s="203"/>
      <c r="AO37" s="202">
        <v>5</v>
      </c>
      <c r="AP37" s="211">
        <v>75000</v>
      </c>
      <c r="AQ37" s="202"/>
    </row>
    <row r="38" spans="1:43" x14ac:dyDescent="0.25">
      <c r="A38" s="370"/>
      <c r="B38" s="355"/>
      <c r="C38" s="353"/>
      <c r="D38" s="341"/>
      <c r="E38" s="344"/>
      <c r="F38" s="7" t="s">
        <v>29</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v>200000</v>
      </c>
      <c r="AN38" s="203"/>
      <c r="AO38" s="202">
        <v>5</v>
      </c>
      <c r="AP38" s="211">
        <v>200000</v>
      </c>
      <c r="AQ38" s="202"/>
    </row>
    <row r="39" spans="1:43" x14ac:dyDescent="0.25">
      <c r="A39" s="370"/>
      <c r="B39" s="355"/>
      <c r="C39" s="353"/>
      <c r="D39" s="341"/>
      <c r="E39" s="344"/>
      <c r="F39" s="7" t="s">
        <v>866</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v>316813</v>
      </c>
      <c r="AN39" s="203"/>
      <c r="AO39" s="202">
        <v>4</v>
      </c>
      <c r="AP39" s="211">
        <v>316809</v>
      </c>
      <c r="AQ39" s="202"/>
    </row>
    <row r="40" spans="1:43" x14ac:dyDescent="0.25">
      <c r="A40" s="370"/>
      <c r="B40" s="355"/>
      <c r="C40" s="353"/>
      <c r="D40" s="341"/>
      <c r="E40" s="344"/>
      <c r="F40" s="6" t="s">
        <v>867</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v>528021</v>
      </c>
      <c r="AN40" s="203"/>
      <c r="AO40" s="202">
        <v>6</v>
      </c>
      <c r="AP40" s="211">
        <v>527957</v>
      </c>
      <c r="AQ40" s="202"/>
    </row>
    <row r="41" spans="1:43" x14ac:dyDescent="0.25">
      <c r="A41" s="370"/>
      <c r="B41" s="355"/>
      <c r="C41" s="353"/>
      <c r="D41" s="391"/>
      <c r="E41" s="344"/>
      <c r="F41" s="6" t="s">
        <v>985</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3">
        <v>355048</v>
      </c>
      <c r="AN41" s="203" t="s">
        <v>774</v>
      </c>
      <c r="AO41" s="202"/>
      <c r="AP41" s="211"/>
      <c r="AQ41" s="202"/>
    </row>
    <row r="42" spans="1:43" x14ac:dyDescent="0.25">
      <c r="A42" s="370"/>
      <c r="B42" s="355"/>
      <c r="C42" s="353"/>
      <c r="D42" s="391"/>
      <c r="E42" s="344"/>
      <c r="F42" s="6" t="s">
        <v>986</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3">
        <v>375543</v>
      </c>
      <c r="AN42" s="203" t="s">
        <v>774</v>
      </c>
      <c r="AO42" s="202"/>
      <c r="AP42" s="211"/>
      <c r="AQ42" s="202"/>
    </row>
    <row r="43" spans="1:43" x14ac:dyDescent="0.25">
      <c r="A43" s="66"/>
      <c r="B43" s="16" t="s">
        <v>16</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f>SUM(AM36:AM42)</f>
        <v>2242238</v>
      </c>
      <c r="AN43" s="193">
        <f>AM43/E36</f>
        <v>1.0000003077283555</v>
      </c>
      <c r="AO43" s="202"/>
      <c r="AP43" s="211"/>
      <c r="AQ43" s="202"/>
    </row>
    <row r="44" spans="1:43" x14ac:dyDescent="0.25">
      <c r="A44" s="369">
        <v>6</v>
      </c>
      <c r="B44" s="354" t="s">
        <v>30</v>
      </c>
      <c r="C44" s="352" t="s">
        <v>31</v>
      </c>
      <c r="D44" s="340" t="s">
        <v>927</v>
      </c>
      <c r="E44" s="343">
        <v>1118813.23</v>
      </c>
      <c r="F44" s="14" t="s">
        <v>21</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f>G44+H44+I44+J44+K44+L44+M44+N44</f>
        <v>535173</v>
      </c>
      <c r="AN44" s="203" t="s">
        <v>774</v>
      </c>
      <c r="AO44" s="202">
        <v>4</v>
      </c>
      <c r="AP44" s="211">
        <v>200000</v>
      </c>
      <c r="AQ44" s="202"/>
    </row>
    <row r="45" spans="1:43" x14ac:dyDescent="0.25">
      <c r="A45" s="370"/>
      <c r="B45" s="355"/>
      <c r="C45" s="353"/>
      <c r="D45" s="341"/>
      <c r="E45" s="344"/>
      <c r="F45" s="7" t="s">
        <v>24</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v>233416.94</v>
      </c>
      <c r="AN45" s="203"/>
      <c r="AO45" s="202"/>
      <c r="AP45" s="211"/>
      <c r="AQ45" s="202"/>
    </row>
    <row r="46" spans="1:43" x14ac:dyDescent="0.25">
      <c r="A46" s="371"/>
      <c r="B46" s="356"/>
      <c r="C46" s="357"/>
      <c r="D46" s="357"/>
      <c r="E46" s="345"/>
      <c r="F46" s="7" t="s">
        <v>25</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v>255777.55</v>
      </c>
      <c r="AN46" s="203" t="s">
        <v>774</v>
      </c>
      <c r="AO46" s="202">
        <v>1</v>
      </c>
      <c r="AP46" s="211">
        <v>22292</v>
      </c>
      <c r="AQ46" s="202"/>
    </row>
    <row r="47" spans="1:43" x14ac:dyDescent="0.25">
      <c r="A47" s="235"/>
      <c r="B47" s="236"/>
      <c r="C47" s="17"/>
      <c r="D47" s="17"/>
      <c r="E47" s="237"/>
      <c r="F47" s="7" t="s">
        <v>32</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v>75000</v>
      </c>
      <c r="AN47" s="203"/>
      <c r="AO47" s="202"/>
      <c r="AP47" s="211"/>
      <c r="AQ47" s="202"/>
    </row>
    <row r="48" spans="1:43" x14ac:dyDescent="0.25">
      <c r="A48" s="235"/>
      <c r="B48" s="236"/>
      <c r="C48" s="17"/>
      <c r="D48" s="17"/>
      <c r="E48" s="237"/>
      <c r="F48" s="7" t="s">
        <v>1218</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v>19445.740000000002</v>
      </c>
      <c r="AN48" s="203"/>
      <c r="AO48" s="202"/>
      <c r="AP48" s="211"/>
      <c r="AQ48" s="202"/>
    </row>
    <row r="49" spans="1:43" x14ac:dyDescent="0.25">
      <c r="A49" s="66"/>
      <c r="B49" s="16" t="s">
        <v>16</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f>SUM(AM44:AM48)</f>
        <v>1118813.23</v>
      </c>
      <c r="AN49" s="193">
        <f>AM49/E44</f>
        <v>1</v>
      </c>
      <c r="AO49" s="202"/>
      <c r="AP49" s="211"/>
      <c r="AQ49" s="202"/>
    </row>
    <row r="50" spans="1:43" x14ac:dyDescent="0.25">
      <c r="A50" s="369">
        <v>7</v>
      </c>
      <c r="B50" s="354" t="s">
        <v>33</v>
      </c>
      <c r="C50" s="352" t="s">
        <v>34</v>
      </c>
      <c r="D50" s="340" t="s">
        <v>929</v>
      </c>
      <c r="E50" s="343">
        <v>3562551.0000000005</v>
      </c>
      <c r="F50" s="14" t="s">
        <v>1038</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v>30000</v>
      </c>
      <c r="AN50" s="205"/>
      <c r="AO50" s="202"/>
      <c r="AP50" s="211"/>
      <c r="AQ50" s="202"/>
    </row>
    <row r="51" spans="1:43" x14ac:dyDescent="0.25">
      <c r="A51" s="370"/>
      <c r="B51" s="355"/>
      <c r="C51" s="353"/>
      <c r="D51" s="341"/>
      <c r="E51" s="344"/>
      <c r="F51" s="14" t="s">
        <v>1039</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v>17407</v>
      </c>
      <c r="AN51" s="205"/>
      <c r="AO51" s="202"/>
      <c r="AP51" s="211"/>
      <c r="AQ51" s="202"/>
    </row>
    <row r="52" spans="1:43" x14ac:dyDescent="0.25">
      <c r="A52" s="370"/>
      <c r="B52" s="355"/>
      <c r="C52" s="353"/>
      <c r="D52" s="341"/>
      <c r="E52" s="344"/>
      <c r="F52" s="14" t="s">
        <v>1040</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v>120000</v>
      </c>
      <c r="AN52" s="205"/>
      <c r="AO52" s="202">
        <v>4</v>
      </c>
      <c r="AP52" s="211">
        <v>60000</v>
      </c>
      <c r="AQ52" s="202"/>
    </row>
    <row r="53" spans="1:43" x14ac:dyDescent="0.25">
      <c r="A53" s="370"/>
      <c r="B53" s="355"/>
      <c r="C53" s="353"/>
      <c r="D53" s="341"/>
      <c r="E53" s="344"/>
      <c r="F53" s="14" t="s">
        <v>1041</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v>1172642</v>
      </c>
      <c r="AN53" s="205"/>
      <c r="AO53" s="202">
        <v>7</v>
      </c>
      <c r="AP53" s="211">
        <v>1172230.1200000001</v>
      </c>
      <c r="AQ53" s="202"/>
    </row>
    <row r="54" spans="1:43" x14ac:dyDescent="0.25">
      <c r="A54" s="370"/>
      <c r="B54" s="355"/>
      <c r="C54" s="353"/>
      <c r="D54" s="341"/>
      <c r="E54" s="344"/>
      <c r="F54" s="14" t="s">
        <v>35</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v>23737</v>
      </c>
      <c r="AN54" s="205"/>
      <c r="AO54" s="202"/>
      <c r="AP54" s="211"/>
      <c r="AQ54" s="202"/>
    </row>
    <row r="55" spans="1:43" x14ac:dyDescent="0.25">
      <c r="A55" s="370"/>
      <c r="B55" s="355"/>
      <c r="C55" s="353"/>
      <c r="D55" s="341"/>
      <c r="E55" s="344"/>
      <c r="F55" s="14" t="s">
        <v>1042</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v>1873765</v>
      </c>
      <c r="AN55" s="205"/>
      <c r="AO55" s="202">
        <v>19</v>
      </c>
      <c r="AP55" s="211">
        <v>1717248</v>
      </c>
      <c r="AQ55" s="202"/>
    </row>
    <row r="56" spans="1:43" x14ac:dyDescent="0.25">
      <c r="A56" s="370"/>
      <c r="B56" s="355"/>
      <c r="C56" s="353"/>
      <c r="D56" s="341"/>
      <c r="E56" s="344"/>
      <c r="F56" s="14" t="s">
        <v>1043</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v>295000</v>
      </c>
      <c r="AN56" s="205"/>
      <c r="AO56" s="202">
        <v>3</v>
      </c>
      <c r="AP56" s="211">
        <v>50968.21</v>
      </c>
      <c r="AQ56" s="202"/>
    </row>
    <row r="57" spans="1:43" x14ac:dyDescent="0.25">
      <c r="A57" s="370"/>
      <c r="B57" s="355"/>
      <c r="C57" s="353"/>
      <c r="D57" s="341"/>
      <c r="E57" s="344"/>
      <c r="F57" s="14" t="s">
        <v>493</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v>20000</v>
      </c>
      <c r="AN57" s="205"/>
      <c r="AO57" s="202"/>
      <c r="AP57" s="211"/>
      <c r="AQ57" s="202"/>
    </row>
    <row r="58" spans="1:43" x14ac:dyDescent="0.25">
      <c r="A58" s="370"/>
      <c r="B58" s="355"/>
      <c r="C58" s="353"/>
      <c r="D58" s="341"/>
      <c r="E58" s="344"/>
      <c r="F58" s="14" t="s">
        <v>1044</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v>10000</v>
      </c>
      <c r="AN58" s="205"/>
      <c r="AO58" s="202"/>
      <c r="AP58" s="211"/>
      <c r="AQ58" s="202"/>
    </row>
    <row r="59" spans="1:43" x14ac:dyDescent="0.25">
      <c r="A59" s="66"/>
      <c r="B59" s="16" t="s">
        <v>16</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f>SUM(AM50:AM58)</f>
        <v>3562551</v>
      </c>
      <c r="AN59" s="193">
        <f>AM59/E50</f>
        <v>0.99999999999999989</v>
      </c>
      <c r="AO59" s="202"/>
      <c r="AP59" s="211"/>
      <c r="AQ59" s="202"/>
    </row>
    <row r="60" spans="1:43" s="213" customFormat="1" x14ac:dyDescent="0.25">
      <c r="A60" s="283"/>
      <c r="B60" s="284"/>
      <c r="C60" s="285"/>
      <c r="D60" s="285"/>
      <c r="E60" s="27"/>
      <c r="F60" s="290" t="s">
        <v>1242</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v>170000</v>
      </c>
      <c r="AN60" s="289"/>
      <c r="AO60" s="212"/>
      <c r="AP60" s="227"/>
      <c r="AQ60" s="212"/>
    </row>
    <row r="61" spans="1:43" s="213" customFormat="1" x14ac:dyDescent="0.25">
      <c r="A61" s="283"/>
      <c r="B61" s="284"/>
      <c r="C61" s="285"/>
      <c r="D61" s="285"/>
      <c r="E61" s="27"/>
      <c r="F61" s="290" t="s">
        <v>1243</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v>9567</v>
      </c>
      <c r="AN61" s="289"/>
      <c r="AO61" s="212">
        <v>1</v>
      </c>
      <c r="AP61" s="227">
        <v>9567</v>
      </c>
      <c r="AQ61" s="212"/>
    </row>
    <row r="62" spans="1:43" x14ac:dyDescent="0.25">
      <c r="A62" s="369">
        <v>8</v>
      </c>
      <c r="B62" s="354" t="s">
        <v>38</v>
      </c>
      <c r="C62" s="352" t="s">
        <v>39</v>
      </c>
      <c r="D62" s="340" t="s">
        <v>1050</v>
      </c>
      <c r="E62" s="343">
        <v>3301757.88</v>
      </c>
      <c r="F62" s="14" t="s">
        <v>36</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163">
        <v>508425</v>
      </c>
      <c r="AN62" s="203" t="s">
        <v>774</v>
      </c>
      <c r="AO62" s="202">
        <v>8</v>
      </c>
      <c r="AP62" s="211">
        <v>508420</v>
      </c>
      <c r="AQ62" s="202"/>
    </row>
    <row r="63" spans="1:43" x14ac:dyDescent="0.25">
      <c r="A63" s="370"/>
      <c r="B63" s="355"/>
      <c r="C63" s="353"/>
      <c r="D63" s="391"/>
      <c r="E63" s="344"/>
      <c r="F63" s="14" t="s">
        <v>1045</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163">
        <v>180000</v>
      </c>
      <c r="AN63" s="203" t="s">
        <v>774</v>
      </c>
      <c r="AO63" s="202">
        <v>12</v>
      </c>
      <c r="AP63" s="211">
        <v>180000</v>
      </c>
      <c r="AQ63" s="202"/>
    </row>
    <row r="64" spans="1:43" x14ac:dyDescent="0.25">
      <c r="A64" s="370"/>
      <c r="B64" s="355"/>
      <c r="C64" s="353"/>
      <c r="D64" s="391"/>
      <c r="E64" s="344"/>
      <c r="F64" s="7" t="s">
        <v>1046</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163">
        <v>670000</v>
      </c>
      <c r="AN64" s="203" t="s">
        <v>774</v>
      </c>
      <c r="AO64" s="202">
        <v>20</v>
      </c>
      <c r="AP64" s="211">
        <v>660000</v>
      </c>
      <c r="AQ64" s="202"/>
    </row>
    <row r="65" spans="1:43" x14ac:dyDescent="0.25">
      <c r="A65" s="370"/>
      <c r="B65" s="355"/>
      <c r="C65" s="353"/>
      <c r="D65" s="391"/>
      <c r="E65" s="344"/>
      <c r="F65" s="7" t="s">
        <v>37</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163">
        <v>6000</v>
      </c>
      <c r="AN65" s="203" t="s">
        <v>774</v>
      </c>
      <c r="AO65" s="202"/>
      <c r="AP65" s="211"/>
      <c r="AQ65" s="202"/>
    </row>
    <row r="66" spans="1:43" x14ac:dyDescent="0.25">
      <c r="A66" s="370"/>
      <c r="B66" s="355"/>
      <c r="C66" s="353"/>
      <c r="D66" s="391"/>
      <c r="E66" s="344"/>
      <c r="F66" s="7" t="s">
        <v>1047</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163">
        <v>510000</v>
      </c>
      <c r="AN66" s="203" t="s">
        <v>774</v>
      </c>
      <c r="AO66" s="202">
        <v>12</v>
      </c>
      <c r="AP66" s="211">
        <v>460000</v>
      </c>
      <c r="AQ66" s="202"/>
    </row>
    <row r="67" spans="1:43" x14ac:dyDescent="0.25">
      <c r="A67" s="370"/>
      <c r="B67" s="355"/>
      <c r="C67" s="353"/>
      <c r="D67" s="391"/>
      <c r="E67" s="344"/>
      <c r="F67" s="7" t="s">
        <v>29</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163">
        <v>252708</v>
      </c>
      <c r="AN67" s="203" t="s">
        <v>774</v>
      </c>
      <c r="AO67" s="202">
        <v>4</v>
      </c>
      <c r="AP67" s="211">
        <v>205660</v>
      </c>
      <c r="AQ67" s="202"/>
    </row>
    <row r="68" spans="1:43" x14ac:dyDescent="0.25">
      <c r="A68" s="370"/>
      <c r="B68" s="355"/>
      <c r="C68" s="353"/>
      <c r="D68" s="391"/>
      <c r="E68" s="344"/>
      <c r="F68" s="7" t="s">
        <v>1048</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163">
        <v>927721</v>
      </c>
      <c r="AN68" s="203" t="s">
        <v>774</v>
      </c>
      <c r="AO68" s="202">
        <v>19</v>
      </c>
      <c r="AP68" s="211">
        <v>889541</v>
      </c>
      <c r="AQ68" s="202"/>
    </row>
    <row r="69" spans="1:43" x14ac:dyDescent="0.25">
      <c r="A69" s="370"/>
      <c r="B69" s="355"/>
      <c r="C69" s="353"/>
      <c r="D69" s="391"/>
      <c r="E69" s="344"/>
      <c r="F69" s="6" t="s">
        <v>40</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163">
        <v>26935</v>
      </c>
      <c r="AN69" s="203" t="s">
        <v>774</v>
      </c>
      <c r="AO69" s="202">
        <v>1</v>
      </c>
      <c r="AP69" s="211">
        <v>26935</v>
      </c>
      <c r="AQ69" s="202"/>
    </row>
    <row r="70" spans="1:43" x14ac:dyDescent="0.25">
      <c r="A70" s="371"/>
      <c r="B70" s="356"/>
      <c r="C70" s="357"/>
      <c r="D70" s="450"/>
      <c r="E70" s="345"/>
      <c r="F70" s="6" t="s">
        <v>1049</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162">
        <v>40402</v>
      </c>
      <c r="AN70" s="203" t="s">
        <v>774</v>
      </c>
      <c r="AO70" s="202"/>
      <c r="AP70" s="211"/>
      <c r="AQ70" s="202"/>
    </row>
    <row r="71" spans="1:43" x14ac:dyDescent="0.25">
      <c r="A71" s="66"/>
      <c r="B71" s="16" t="s">
        <v>16</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f>SUM(AM60:AM70)</f>
        <v>3301758</v>
      </c>
      <c r="AN71" s="193">
        <f>AM71/E62</f>
        <v>1.000000036344276</v>
      </c>
      <c r="AO71" s="202"/>
      <c r="AP71" s="211"/>
      <c r="AQ71" s="202"/>
    </row>
    <row r="72" spans="1:43" ht="21" customHeight="1" x14ac:dyDescent="0.25">
      <c r="A72" s="369">
        <v>9</v>
      </c>
      <c r="B72" s="354" t="s">
        <v>41</v>
      </c>
      <c r="C72" s="352" t="s">
        <v>42</v>
      </c>
      <c r="D72" s="340" t="s">
        <v>1155</v>
      </c>
      <c r="E72" s="343">
        <v>2116647.31</v>
      </c>
      <c r="F72" s="14" t="s">
        <v>1242</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v>134590</v>
      </c>
      <c r="AN72" s="206"/>
      <c r="AO72" s="202"/>
      <c r="AP72" s="211"/>
      <c r="AQ72" s="202"/>
    </row>
    <row r="73" spans="1:43" x14ac:dyDescent="0.25">
      <c r="A73" s="370"/>
      <c r="B73" s="355"/>
      <c r="C73" s="353"/>
      <c r="D73" s="459"/>
      <c r="E73" s="344"/>
      <c r="F73" s="14" t="s">
        <v>1088</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v>299710</v>
      </c>
      <c r="AN73" s="206"/>
      <c r="AO73" s="202">
        <v>10</v>
      </c>
      <c r="AP73" s="211">
        <v>400000</v>
      </c>
      <c r="AQ73" s="202" t="s">
        <v>1838</v>
      </c>
    </row>
    <row r="74" spans="1:43" x14ac:dyDescent="0.25">
      <c r="A74" s="370"/>
      <c r="B74" s="355"/>
      <c r="C74" s="353"/>
      <c r="D74" s="459"/>
      <c r="E74" s="344"/>
      <c r="F74" s="14" t="s">
        <v>1244</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v>400000</v>
      </c>
      <c r="AN74" s="206"/>
      <c r="AO74" s="202"/>
      <c r="AP74" s="211"/>
      <c r="AQ74" s="202"/>
    </row>
    <row r="75" spans="1:43" x14ac:dyDescent="0.25">
      <c r="A75" s="370"/>
      <c r="B75" s="355"/>
      <c r="C75" s="353"/>
      <c r="D75" s="459"/>
      <c r="E75" s="344"/>
      <c r="F75" s="14" t="s">
        <v>1245</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v>26932</v>
      </c>
      <c r="AN75" s="192"/>
      <c r="AO75" s="202">
        <v>5</v>
      </c>
      <c r="AP75" s="211">
        <v>190000</v>
      </c>
      <c r="AQ75" s="202" t="s">
        <v>1839</v>
      </c>
    </row>
    <row r="76" spans="1:43" x14ac:dyDescent="0.25">
      <c r="A76" s="371"/>
      <c r="B76" s="356"/>
      <c r="C76" s="357"/>
      <c r="D76" s="460"/>
      <c r="E76" s="345"/>
      <c r="F76" s="14" t="s">
        <v>711</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v>210000</v>
      </c>
      <c r="AN76" s="200"/>
      <c r="AO76" s="202"/>
      <c r="AP76" s="211"/>
      <c r="AQ76" s="202"/>
    </row>
    <row r="77" spans="1:43" x14ac:dyDescent="0.25">
      <c r="A77" s="209"/>
      <c r="B77" s="210"/>
      <c r="C77" s="139"/>
      <c r="D77" s="293"/>
      <c r="E77" s="142"/>
      <c r="F77" s="14" t="s">
        <v>1246</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v>168000</v>
      </c>
      <c r="AN77" s="200"/>
      <c r="AO77" s="202">
        <v>5</v>
      </c>
      <c r="AP77" s="211">
        <v>295866</v>
      </c>
      <c r="AQ77" s="202"/>
    </row>
    <row r="78" spans="1:43" x14ac:dyDescent="0.25">
      <c r="A78" s="209"/>
      <c r="B78" s="210"/>
      <c r="C78" s="139"/>
      <c r="D78" s="293"/>
      <c r="E78" s="142"/>
      <c r="F78" s="14" t="s">
        <v>1048</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v>807379.31</v>
      </c>
      <c r="AN78" s="200"/>
      <c r="AO78" s="202"/>
      <c r="AP78" s="211"/>
      <c r="AQ78" s="202"/>
    </row>
    <row r="79" spans="1:43" x14ac:dyDescent="0.25">
      <c r="A79" s="209"/>
      <c r="B79" s="210"/>
      <c r="C79" s="139"/>
      <c r="D79" s="293"/>
      <c r="E79" s="142"/>
      <c r="F79" s="14" t="s">
        <v>40</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v>50000</v>
      </c>
      <c r="AN79" s="200"/>
      <c r="AO79" s="202"/>
      <c r="AP79" s="211"/>
      <c r="AQ79" s="202"/>
    </row>
    <row r="80" spans="1:43" x14ac:dyDescent="0.25">
      <c r="A80" s="209"/>
      <c r="B80" s="210"/>
      <c r="C80" s="139"/>
      <c r="D80" s="293"/>
      <c r="E80" s="142"/>
      <c r="F80" s="14" t="s">
        <v>714</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v>20000</v>
      </c>
      <c r="AN80" s="200"/>
      <c r="AO80" s="202"/>
      <c r="AP80" s="211"/>
      <c r="AQ80" s="202"/>
    </row>
    <row r="81" spans="1:43" x14ac:dyDescent="0.25">
      <c r="A81" s="68"/>
      <c r="B81" s="21" t="s">
        <v>16</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f>SUM(AM72:AM80)</f>
        <v>2116611.31</v>
      </c>
      <c r="AN81" s="193">
        <f>AM81/E72</f>
        <v>0.99998299197044782</v>
      </c>
      <c r="AO81" s="202"/>
      <c r="AP81" s="211"/>
      <c r="AQ81" s="202"/>
    </row>
    <row r="82" spans="1:43" x14ac:dyDescent="0.25">
      <c r="A82" s="369">
        <v>10</v>
      </c>
      <c r="B82" s="354" t="s">
        <v>45</v>
      </c>
      <c r="C82" s="352" t="s">
        <v>39</v>
      </c>
      <c r="D82" s="340" t="s">
        <v>930</v>
      </c>
      <c r="E82" s="343">
        <v>3465974.3100000005</v>
      </c>
      <c r="F82" s="169" t="s">
        <v>36</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f>H82+I82+J82+K82+L82+M82</f>
        <v>593015</v>
      </c>
      <c r="AN82" s="207"/>
      <c r="AO82" s="202">
        <v>5</v>
      </c>
      <c r="AP82" s="211">
        <v>538178</v>
      </c>
      <c r="AQ82" s="202" t="s">
        <v>1522</v>
      </c>
    </row>
    <row r="83" spans="1:43" x14ac:dyDescent="0.25">
      <c r="A83" s="370"/>
      <c r="B83" s="355"/>
      <c r="C83" s="353"/>
      <c r="D83" s="353"/>
      <c r="E83" s="344"/>
      <c r="F83" s="171" t="s">
        <v>1051</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f t="shared" ref="AM83:AM90" si="0">H83+I83+J83+K83+L83+M83</f>
        <v>105000</v>
      </c>
      <c r="AN83" s="207"/>
      <c r="AO83" s="202">
        <v>1</v>
      </c>
      <c r="AP83" s="211">
        <v>15000</v>
      </c>
      <c r="AQ83" s="202" t="s">
        <v>1523</v>
      </c>
    </row>
    <row r="84" spans="1:43" x14ac:dyDescent="0.25">
      <c r="A84" s="370"/>
      <c r="B84" s="355"/>
      <c r="C84" s="353"/>
      <c r="D84" s="353"/>
      <c r="E84" s="344"/>
      <c r="F84" s="171" t="s">
        <v>1052</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f t="shared" si="0"/>
        <v>180000</v>
      </c>
      <c r="AN84" s="207"/>
      <c r="AO84" s="202">
        <v>4</v>
      </c>
      <c r="AP84" s="211">
        <v>160000</v>
      </c>
      <c r="AQ84" s="202" t="s">
        <v>1524</v>
      </c>
    </row>
    <row r="85" spans="1:43" x14ac:dyDescent="0.25">
      <c r="A85" s="370"/>
      <c r="B85" s="355"/>
      <c r="C85" s="353"/>
      <c r="D85" s="353"/>
      <c r="E85" s="344"/>
      <c r="F85" s="171" t="s">
        <v>1053</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v>30000</v>
      </c>
      <c r="AN85" s="207"/>
      <c r="AO85" s="202"/>
      <c r="AP85" s="211"/>
      <c r="AQ85" s="202"/>
    </row>
    <row r="86" spans="1:43" x14ac:dyDescent="0.25">
      <c r="A86" s="370"/>
      <c r="B86" s="355"/>
      <c r="C86" s="353"/>
      <c r="D86" s="353"/>
      <c r="E86" s="344"/>
      <c r="F86" s="171" t="s">
        <v>1054</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f t="shared" si="0"/>
        <v>593015</v>
      </c>
      <c r="AN86" s="207"/>
      <c r="AO86" s="202">
        <v>4</v>
      </c>
      <c r="AP86" s="211">
        <v>510502</v>
      </c>
      <c r="AQ86" s="202" t="s">
        <v>1525</v>
      </c>
    </row>
    <row r="87" spans="1:43" x14ac:dyDescent="0.25">
      <c r="A87" s="370"/>
      <c r="B87" s="355"/>
      <c r="C87" s="353"/>
      <c r="D87" s="353"/>
      <c r="E87" s="344"/>
      <c r="F87" s="7" t="s">
        <v>1055</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f t="shared" si="0"/>
        <v>1538676</v>
      </c>
      <c r="AN87" s="207"/>
      <c r="AO87" s="202">
        <v>18</v>
      </c>
      <c r="AP87" s="211">
        <v>1582790</v>
      </c>
      <c r="AQ87" s="202" t="s">
        <v>1526</v>
      </c>
    </row>
    <row r="88" spans="1:43" x14ac:dyDescent="0.25">
      <c r="A88" s="370"/>
      <c r="B88" s="355"/>
      <c r="C88" s="353"/>
      <c r="D88" s="353"/>
      <c r="E88" s="344"/>
      <c r="F88" s="7" t="s">
        <v>1056</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v>237206</v>
      </c>
      <c r="AN88" s="207"/>
      <c r="AO88" s="202">
        <v>2</v>
      </c>
      <c r="AP88" s="211">
        <v>177290.02</v>
      </c>
      <c r="AQ88" s="202"/>
    </row>
    <row r="89" spans="1:43" x14ac:dyDescent="0.25">
      <c r="A89" s="370"/>
      <c r="B89" s="355"/>
      <c r="C89" s="353"/>
      <c r="D89" s="353"/>
      <c r="E89" s="344"/>
      <c r="F89" s="7" t="s">
        <v>1057</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v>94180</v>
      </c>
      <c r="AN89" s="207"/>
      <c r="AO89" s="202"/>
      <c r="AP89" s="211"/>
      <c r="AQ89" s="202"/>
    </row>
    <row r="90" spans="1:43" x14ac:dyDescent="0.25">
      <c r="A90" s="370"/>
      <c r="B90" s="355"/>
      <c r="C90" s="353"/>
      <c r="D90" s="353"/>
      <c r="E90" s="344"/>
      <c r="F90" s="7" t="s">
        <v>1058</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f t="shared" si="0"/>
        <v>94882</v>
      </c>
      <c r="AN90" s="207"/>
      <c r="AO90" s="202">
        <v>1</v>
      </c>
      <c r="AP90" s="211">
        <v>74524.23</v>
      </c>
      <c r="AQ90" s="202"/>
    </row>
    <row r="91" spans="1:43" x14ac:dyDescent="0.25">
      <c r="A91" s="69"/>
      <c r="B91" s="23" t="s">
        <v>16</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f>SUM(AM82:AM90)</f>
        <v>3465974</v>
      </c>
      <c r="AN91" s="193">
        <f>AM91/E82</f>
        <v>0.9999999105590599</v>
      </c>
      <c r="AO91" s="202"/>
      <c r="AP91" s="211"/>
      <c r="AQ91" s="202"/>
    </row>
    <row r="92" spans="1:43" ht="15" customHeight="1" x14ac:dyDescent="0.25">
      <c r="A92" s="452">
        <v>11</v>
      </c>
      <c r="B92" s="465" t="s">
        <v>49</v>
      </c>
      <c r="C92" s="466" t="s">
        <v>50</v>
      </c>
      <c r="D92" s="467" t="s">
        <v>816</v>
      </c>
      <c r="E92" s="453">
        <v>2629754.31</v>
      </c>
      <c r="F92" s="81" t="s">
        <v>46</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96">
        <f>SUM(G92:N92)</f>
        <v>427473</v>
      </c>
      <c r="AN92" s="207"/>
      <c r="AO92" s="202">
        <v>2</v>
      </c>
      <c r="AP92" s="211">
        <v>399869</v>
      </c>
      <c r="AQ92" s="202"/>
    </row>
    <row r="93" spans="1:43" x14ac:dyDescent="0.25">
      <c r="A93" s="426"/>
      <c r="B93" s="465"/>
      <c r="C93" s="466"/>
      <c r="D93" s="467"/>
      <c r="E93" s="453"/>
      <c r="F93" s="46" t="s">
        <v>24</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6">
        <f t="shared" ref="AM93:AM100" si="1">SUM(G93:N93)</f>
        <v>147485</v>
      </c>
      <c r="AN93" s="207"/>
      <c r="AO93" s="202">
        <v>10</v>
      </c>
      <c r="AP93" s="211">
        <v>130000</v>
      </c>
      <c r="AQ93" s="202"/>
    </row>
    <row r="94" spans="1:43" x14ac:dyDescent="0.25">
      <c r="A94" s="426"/>
      <c r="B94" s="465"/>
      <c r="C94" s="466"/>
      <c r="D94" s="467"/>
      <c r="E94" s="453"/>
      <c r="F94" s="46" t="s">
        <v>47</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6">
        <f t="shared" si="1"/>
        <v>189084</v>
      </c>
      <c r="AN94" s="207"/>
      <c r="AO94" s="202">
        <v>6</v>
      </c>
      <c r="AP94" s="211">
        <v>180000</v>
      </c>
      <c r="AQ94" s="202"/>
    </row>
    <row r="95" spans="1:43" x14ac:dyDescent="0.25">
      <c r="A95" s="426"/>
      <c r="B95" s="465"/>
      <c r="C95" s="466"/>
      <c r="D95" s="467"/>
      <c r="E95" s="453"/>
      <c r="F95" s="46" t="s">
        <v>48</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6">
        <f t="shared" si="1"/>
        <v>252121</v>
      </c>
      <c r="AN95" s="207"/>
      <c r="AO95" s="202">
        <v>2</v>
      </c>
      <c r="AP95" s="211">
        <v>243270</v>
      </c>
      <c r="AQ95" s="202"/>
    </row>
    <row r="96" spans="1:43" x14ac:dyDescent="0.25">
      <c r="A96" s="426"/>
      <c r="B96" s="465"/>
      <c r="C96" s="466"/>
      <c r="D96" s="467"/>
      <c r="E96" s="453"/>
      <c r="F96" s="46" t="s">
        <v>51</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6">
        <f t="shared" si="1"/>
        <v>189091</v>
      </c>
      <c r="AN96" s="207"/>
      <c r="AO96" s="202">
        <v>4</v>
      </c>
      <c r="AP96" s="211">
        <v>180000</v>
      </c>
      <c r="AQ96" s="202"/>
    </row>
    <row r="97" spans="1:43" x14ac:dyDescent="0.25">
      <c r="A97" s="426"/>
      <c r="B97" s="465"/>
      <c r="C97" s="466"/>
      <c r="D97" s="467"/>
      <c r="E97" s="453"/>
      <c r="F97" s="46" t="s">
        <v>52</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6">
        <f t="shared" si="1"/>
        <v>63047</v>
      </c>
      <c r="AN97" s="207"/>
      <c r="AO97" s="202"/>
      <c r="AP97" s="211"/>
      <c r="AQ97" s="202"/>
    </row>
    <row r="98" spans="1:43" x14ac:dyDescent="0.25">
      <c r="A98" s="426"/>
      <c r="B98" s="465"/>
      <c r="C98" s="466"/>
      <c r="D98" s="467"/>
      <c r="E98" s="453"/>
      <c r="F98" s="46" t="s">
        <v>53</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6">
        <f t="shared" si="1"/>
        <v>189091</v>
      </c>
      <c r="AN98" s="207"/>
      <c r="AO98" s="202"/>
      <c r="AP98" s="211"/>
      <c r="AQ98" s="202"/>
    </row>
    <row r="99" spans="1:43" x14ac:dyDescent="0.25">
      <c r="A99" s="426"/>
      <c r="B99" s="465"/>
      <c r="C99" s="466"/>
      <c r="D99" s="467"/>
      <c r="E99" s="453"/>
      <c r="F99" s="46" t="s">
        <v>54</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6">
        <f t="shared" si="1"/>
        <v>37818</v>
      </c>
      <c r="AN99" s="207"/>
      <c r="AO99" s="202"/>
      <c r="AP99" s="211"/>
      <c r="AQ99" s="202"/>
    </row>
    <row r="100" spans="1:43" x14ac:dyDescent="0.25">
      <c r="A100" s="427"/>
      <c r="B100" s="465"/>
      <c r="C100" s="466"/>
      <c r="D100" s="467"/>
      <c r="E100" s="453"/>
      <c r="F100" s="46" t="s">
        <v>55</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6">
        <f t="shared" si="1"/>
        <v>1134544</v>
      </c>
      <c r="AN100" s="207"/>
      <c r="AO100" s="202">
        <v>15</v>
      </c>
      <c r="AP100" s="211">
        <v>896594</v>
      </c>
      <c r="AQ100" s="202"/>
    </row>
    <row r="101" spans="1:43" x14ac:dyDescent="0.25">
      <c r="A101" s="69"/>
      <c r="B101" s="23" t="s">
        <v>16</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f>SUM(AM92:AM100)</f>
        <v>2629754</v>
      </c>
      <c r="AN101" s="193">
        <f>AM101/E92</f>
        <v>0.99999988211826529</v>
      </c>
      <c r="AO101" s="202"/>
      <c r="AP101" s="211"/>
      <c r="AQ101" s="202"/>
    </row>
    <row r="102" spans="1:43" ht="15" customHeight="1" x14ac:dyDescent="0.25">
      <c r="A102" s="369">
        <v>12</v>
      </c>
      <c r="B102" s="361" t="s">
        <v>59</v>
      </c>
      <c r="C102" s="337" t="s">
        <v>60</v>
      </c>
      <c r="D102" s="346" t="s">
        <v>817</v>
      </c>
      <c r="E102" s="366">
        <v>2140792.92</v>
      </c>
      <c r="F102" s="46" t="s">
        <v>56</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6">
        <v>151106</v>
      </c>
      <c r="AN102" s="192"/>
      <c r="AO102" s="202">
        <v>1</v>
      </c>
      <c r="AP102" s="211">
        <v>99996</v>
      </c>
      <c r="AQ102" s="202"/>
    </row>
    <row r="103" spans="1:43" x14ac:dyDescent="0.25">
      <c r="A103" s="370"/>
      <c r="B103" s="362"/>
      <c r="C103" s="338"/>
      <c r="D103" s="364"/>
      <c r="E103" s="367"/>
      <c r="F103" s="46" t="s">
        <v>57</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6">
        <v>160976.88</v>
      </c>
      <c r="AN103" s="192"/>
      <c r="AO103" s="202">
        <v>2</v>
      </c>
      <c r="AP103" s="211">
        <v>40000</v>
      </c>
      <c r="AQ103" s="202"/>
    </row>
    <row r="104" spans="1:43" x14ac:dyDescent="0.25">
      <c r="A104" s="370"/>
      <c r="B104" s="362"/>
      <c r="C104" s="338"/>
      <c r="D104" s="364"/>
      <c r="E104" s="367"/>
      <c r="F104" s="46" t="s">
        <v>58</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6">
        <v>168000</v>
      </c>
      <c r="AN104" s="192"/>
      <c r="AO104" s="202">
        <v>6</v>
      </c>
      <c r="AP104" s="211">
        <v>168000</v>
      </c>
      <c r="AQ104" s="202"/>
    </row>
    <row r="105" spans="1:43" x14ac:dyDescent="0.25">
      <c r="A105" s="370"/>
      <c r="B105" s="362"/>
      <c r="C105" s="338"/>
      <c r="D105" s="364"/>
      <c r="E105" s="367"/>
      <c r="F105" s="46" t="s">
        <v>61</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6">
        <v>555310.04</v>
      </c>
      <c r="AN105" s="192"/>
      <c r="AO105" s="202">
        <v>3</v>
      </c>
      <c r="AP105" s="211">
        <v>331863.7</v>
      </c>
      <c r="AQ105" s="202"/>
    </row>
    <row r="106" spans="1:43" x14ac:dyDescent="0.25">
      <c r="A106" s="370"/>
      <c r="B106" s="362"/>
      <c r="C106" s="338"/>
      <c r="D106" s="364"/>
      <c r="E106" s="367"/>
      <c r="F106" s="46" t="s">
        <v>62</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6">
        <v>370000</v>
      </c>
      <c r="AN106" s="192"/>
      <c r="AO106" s="202"/>
      <c r="AP106" s="211"/>
      <c r="AQ106" s="202"/>
    </row>
    <row r="107" spans="1:43" x14ac:dyDescent="0.25">
      <c r="A107" s="371"/>
      <c r="B107" s="363"/>
      <c r="C107" s="339"/>
      <c r="D107" s="365"/>
      <c r="E107" s="368"/>
      <c r="F107" s="46" t="s">
        <v>63</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6">
        <v>24000</v>
      </c>
      <c r="AN107" s="192"/>
      <c r="AO107" s="202"/>
      <c r="AP107" s="211"/>
      <c r="AQ107" s="202"/>
    </row>
    <row r="108" spans="1:43" x14ac:dyDescent="0.25">
      <c r="A108" s="209"/>
      <c r="B108" s="253"/>
      <c r="C108" s="221"/>
      <c r="D108" s="219"/>
      <c r="E108" s="304"/>
      <c r="F108" s="136" t="s">
        <v>1271</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6">
        <v>320000</v>
      </c>
      <c r="AN108" s="192"/>
      <c r="AO108" s="202"/>
      <c r="AP108" s="211"/>
      <c r="AQ108" s="202"/>
    </row>
    <row r="109" spans="1:43" x14ac:dyDescent="0.25">
      <c r="A109" s="209"/>
      <c r="B109" s="253"/>
      <c r="C109" s="221"/>
      <c r="D109" s="219"/>
      <c r="E109" s="304"/>
      <c r="F109" s="136" t="s">
        <v>1272</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6">
        <v>320000</v>
      </c>
      <c r="AN109" s="192"/>
      <c r="AO109" s="202"/>
      <c r="AP109" s="211"/>
      <c r="AQ109" s="202"/>
    </row>
    <row r="110" spans="1:43" x14ac:dyDescent="0.25">
      <c r="A110" s="209"/>
      <c r="B110" s="253"/>
      <c r="C110" s="221"/>
      <c r="D110" s="219"/>
      <c r="E110" s="304"/>
      <c r="F110" s="136" t="s">
        <v>118</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6">
        <v>25400</v>
      </c>
      <c r="AN110" s="192"/>
      <c r="AO110" s="202"/>
      <c r="AP110" s="211"/>
      <c r="AQ110" s="202"/>
    </row>
    <row r="111" spans="1:43" x14ac:dyDescent="0.25">
      <c r="A111" s="209"/>
      <c r="B111" s="253"/>
      <c r="C111" s="221"/>
      <c r="D111" s="219"/>
      <c r="E111" s="304"/>
      <c r="F111" s="136" t="s">
        <v>131</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6">
        <v>22000</v>
      </c>
      <c r="AN111" s="192"/>
      <c r="AO111" s="202"/>
      <c r="AP111" s="211"/>
      <c r="AQ111" s="202"/>
    </row>
    <row r="112" spans="1:43" x14ac:dyDescent="0.25">
      <c r="A112" s="209"/>
      <c r="B112" s="253"/>
      <c r="C112" s="221"/>
      <c r="D112" s="219"/>
      <c r="E112" s="304"/>
      <c r="F112" s="136" t="s">
        <v>117</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6">
        <v>24000</v>
      </c>
      <c r="AN112" s="192"/>
      <c r="AO112" s="202"/>
      <c r="AP112" s="211"/>
      <c r="AQ112" s="202"/>
    </row>
    <row r="113" spans="1:43" x14ac:dyDescent="0.25">
      <c r="A113" s="69"/>
      <c r="B113" s="23" t="s">
        <v>16</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f>SUM(AM102:AM112)</f>
        <v>2140792.92</v>
      </c>
      <c r="AN113" s="193">
        <f>AM113/E102</f>
        <v>1</v>
      </c>
      <c r="AO113" s="202"/>
      <c r="AP113" s="211"/>
      <c r="AQ113" s="202"/>
    </row>
    <row r="114" spans="1:43" ht="15" customHeight="1" x14ac:dyDescent="0.25">
      <c r="A114" s="369">
        <v>13</v>
      </c>
      <c r="B114" s="361" t="s">
        <v>67</v>
      </c>
      <c r="C114" s="337" t="s">
        <v>68</v>
      </c>
      <c r="D114" s="346" t="s">
        <v>818</v>
      </c>
      <c r="E114" s="398">
        <v>2340503.31</v>
      </c>
      <c r="F114" s="84" t="s">
        <v>64</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v>396081.31</v>
      </c>
      <c r="AN114" s="207"/>
      <c r="AO114" s="202">
        <v>2</v>
      </c>
      <c r="AP114" s="211">
        <v>345568</v>
      </c>
      <c r="AQ114" s="202"/>
    </row>
    <row r="115" spans="1:43" x14ac:dyDescent="0.25">
      <c r="A115" s="370"/>
      <c r="B115" s="362"/>
      <c r="C115" s="338"/>
      <c r="D115" s="364"/>
      <c r="E115" s="399"/>
      <c r="F115" s="84" t="s">
        <v>65</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v>310000</v>
      </c>
      <c r="AN115" s="207"/>
      <c r="AO115" s="202">
        <v>7</v>
      </c>
      <c r="AP115" s="211">
        <v>290000</v>
      </c>
      <c r="AQ115" s="202"/>
    </row>
    <row r="116" spans="1:43" x14ac:dyDescent="0.25">
      <c r="A116" s="370"/>
      <c r="B116" s="362"/>
      <c r="C116" s="338"/>
      <c r="D116" s="364"/>
      <c r="E116" s="399"/>
      <c r="F116" s="84" t="s">
        <v>66</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v>350000</v>
      </c>
      <c r="AN116" s="207"/>
      <c r="AO116" s="202">
        <v>7</v>
      </c>
      <c r="AP116" s="211">
        <v>350000</v>
      </c>
      <c r="AQ116" s="202"/>
    </row>
    <row r="117" spans="1:43" x14ac:dyDescent="0.25">
      <c r="A117" s="370"/>
      <c r="B117" s="362"/>
      <c r="C117" s="338"/>
      <c r="D117" s="364"/>
      <c r="E117" s="399"/>
      <c r="F117" s="84" t="s">
        <v>69</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v>200000</v>
      </c>
      <c r="AN117" s="207"/>
      <c r="AO117" s="202">
        <v>1</v>
      </c>
      <c r="AP117" s="211">
        <v>149992</v>
      </c>
      <c r="AQ117" s="202"/>
    </row>
    <row r="118" spans="1:43" x14ac:dyDescent="0.25">
      <c r="A118" s="370"/>
      <c r="B118" s="362"/>
      <c r="C118" s="338"/>
      <c r="D118" s="364"/>
      <c r="E118" s="399"/>
      <c r="F118" s="84" t="s">
        <v>69</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v>13058</v>
      </c>
      <c r="AN118" s="207"/>
      <c r="AO118" s="202"/>
      <c r="AP118" s="211"/>
      <c r="AQ118" s="202"/>
    </row>
    <row r="119" spans="1:43" x14ac:dyDescent="0.25">
      <c r="A119" s="370"/>
      <c r="B119" s="362"/>
      <c r="C119" s="338"/>
      <c r="D119" s="364"/>
      <c r="E119" s="399"/>
      <c r="F119" s="84" t="s">
        <v>70</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v>470000</v>
      </c>
      <c r="AN119" s="207"/>
      <c r="AO119" s="202">
        <v>7</v>
      </c>
      <c r="AP119" s="211">
        <v>398706</v>
      </c>
      <c r="AQ119" s="202"/>
    </row>
    <row r="120" spans="1:43" x14ac:dyDescent="0.25">
      <c r="A120" s="370"/>
      <c r="B120" s="362"/>
      <c r="C120" s="338"/>
      <c r="D120" s="364"/>
      <c r="E120" s="399"/>
      <c r="F120" s="84" t="s">
        <v>71</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v>330000</v>
      </c>
      <c r="AN120" s="207"/>
      <c r="AO120" s="202">
        <v>2</v>
      </c>
      <c r="AP120" s="211">
        <v>119951</v>
      </c>
      <c r="AQ120" s="202"/>
    </row>
    <row r="121" spans="1:43" x14ac:dyDescent="0.25">
      <c r="A121" s="371"/>
      <c r="B121" s="363"/>
      <c r="C121" s="339"/>
      <c r="D121" s="365"/>
      <c r="E121" s="400"/>
      <c r="F121" s="84" t="s">
        <v>72</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v>271364</v>
      </c>
      <c r="AN121" s="207"/>
      <c r="AO121" s="202"/>
      <c r="AP121" s="211"/>
      <c r="AQ121" s="202"/>
    </row>
    <row r="122" spans="1:43" x14ac:dyDescent="0.25">
      <c r="A122" s="69"/>
      <c r="B122" s="23" t="s">
        <v>16</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f>SUM(AM114:AM121)</f>
        <v>2340503.31</v>
      </c>
      <c r="AN122" s="193">
        <f>AM122/E114</f>
        <v>1</v>
      </c>
      <c r="AO122" s="202"/>
      <c r="AP122" s="211"/>
      <c r="AQ122" s="202"/>
    </row>
    <row r="123" spans="1:43" ht="15" customHeight="1" x14ac:dyDescent="0.25">
      <c r="A123" s="369">
        <v>14</v>
      </c>
      <c r="B123" s="385" t="s">
        <v>74</v>
      </c>
      <c r="C123" s="433" t="s">
        <v>75</v>
      </c>
      <c r="D123" s="346" t="s">
        <v>931</v>
      </c>
      <c r="E123" s="349">
        <v>1709042.4300000002</v>
      </c>
      <c r="F123" s="87" t="s">
        <v>35</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v>542598.78</v>
      </c>
      <c r="AN123" s="207"/>
      <c r="AO123" s="202">
        <v>6</v>
      </c>
      <c r="AP123" s="211">
        <v>490349</v>
      </c>
      <c r="AQ123" s="202"/>
    </row>
    <row r="124" spans="1:43" x14ac:dyDescent="0.25">
      <c r="A124" s="370"/>
      <c r="B124" s="386"/>
      <c r="C124" s="441"/>
      <c r="D124" s="347"/>
      <c r="E124" s="350"/>
      <c r="F124" s="87" t="s">
        <v>48</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v>146648.32000000001</v>
      </c>
      <c r="AN124" s="207"/>
      <c r="AO124" s="202">
        <v>1</v>
      </c>
      <c r="AP124" s="211">
        <v>99851</v>
      </c>
      <c r="AQ124" s="202"/>
    </row>
    <row r="125" spans="1:43" x14ac:dyDescent="0.25">
      <c r="A125" s="370"/>
      <c r="B125" s="386"/>
      <c r="C125" s="441"/>
      <c r="D125" s="347"/>
      <c r="E125" s="350"/>
      <c r="F125" s="87" t="s">
        <v>26</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v>689247.09</v>
      </c>
      <c r="AN125" s="207"/>
      <c r="AO125" s="202">
        <v>12</v>
      </c>
      <c r="AP125" s="211">
        <v>623619.86</v>
      </c>
      <c r="AQ125" s="202"/>
    </row>
    <row r="126" spans="1:43" x14ac:dyDescent="0.25">
      <c r="A126" s="370"/>
      <c r="B126" s="386"/>
      <c r="C126" s="441"/>
      <c r="D126" s="347"/>
      <c r="E126" s="350"/>
      <c r="F126" s="87" t="s">
        <v>76</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v>88578.52</v>
      </c>
      <c r="AN126" s="207"/>
      <c r="AO126" s="202"/>
      <c r="AP126" s="211"/>
      <c r="AQ126" s="202"/>
    </row>
    <row r="127" spans="1:43" x14ac:dyDescent="0.25">
      <c r="A127" s="370"/>
      <c r="B127" s="386"/>
      <c r="C127" s="441"/>
      <c r="D127" s="347"/>
      <c r="E127" s="350"/>
      <c r="F127" s="87" t="s">
        <v>76</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207"/>
      <c r="AO127" s="202"/>
      <c r="AP127" s="211"/>
      <c r="AQ127" s="202"/>
    </row>
    <row r="128" spans="1:43" x14ac:dyDescent="0.25">
      <c r="A128" s="371"/>
      <c r="B128" s="387"/>
      <c r="C128" s="442"/>
      <c r="D128" s="348"/>
      <c r="E128" s="351"/>
      <c r="F128" s="87" t="s">
        <v>53</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v>36662.080000000002</v>
      </c>
      <c r="AN128" s="207"/>
      <c r="AO128" s="202"/>
      <c r="AP128" s="211"/>
      <c r="AQ128" s="202"/>
    </row>
    <row r="129" spans="1:43" x14ac:dyDescent="0.25">
      <c r="A129" s="209"/>
      <c r="B129" s="225"/>
      <c r="C129" s="229"/>
      <c r="D129" s="230"/>
      <c r="E129" s="231"/>
      <c r="F129" s="232" t="s">
        <v>82</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v>175977.98</v>
      </c>
      <c r="AN129" s="207"/>
      <c r="AO129" s="202">
        <v>4</v>
      </c>
      <c r="AP129" s="211">
        <v>170000</v>
      </c>
      <c r="AQ129" s="202"/>
    </row>
    <row r="130" spans="1:43" x14ac:dyDescent="0.25">
      <c r="A130" s="209"/>
      <c r="B130" s="225"/>
      <c r="C130" s="229"/>
      <c r="D130" s="230"/>
      <c r="E130" s="231"/>
      <c r="F130" s="232" t="s">
        <v>73</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v>29329.66</v>
      </c>
      <c r="AN130" s="207"/>
      <c r="AO130" s="202"/>
      <c r="AP130" s="211"/>
      <c r="AQ130" s="202"/>
    </row>
    <row r="131" spans="1:43" x14ac:dyDescent="0.25">
      <c r="A131" s="69"/>
      <c r="B131" s="23" t="s">
        <v>16</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f>SUM(AM123:AM130)</f>
        <v>1709042.43</v>
      </c>
      <c r="AN131" s="193">
        <f>AM131/E123</f>
        <v>0.99999999999999989</v>
      </c>
      <c r="AO131" s="202"/>
      <c r="AP131" s="211"/>
      <c r="AQ131" s="202"/>
    </row>
    <row r="132" spans="1:43" x14ac:dyDescent="0.25">
      <c r="A132" s="369">
        <v>15</v>
      </c>
      <c r="B132" s="385" t="s">
        <v>78</v>
      </c>
      <c r="C132" s="433" t="s">
        <v>79</v>
      </c>
      <c r="D132" s="346" t="s">
        <v>819</v>
      </c>
      <c r="E132" s="349">
        <v>1700211.31</v>
      </c>
      <c r="F132" s="87" t="s">
        <v>51</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6">
        <v>220782</v>
      </c>
      <c r="AN132" s="207"/>
      <c r="AO132" s="202">
        <v>9</v>
      </c>
      <c r="AP132" s="211">
        <v>380000</v>
      </c>
      <c r="AQ132" s="202"/>
    </row>
    <row r="133" spans="1:43" x14ac:dyDescent="0.25">
      <c r="A133" s="370"/>
      <c r="B133" s="386"/>
      <c r="C133" s="441"/>
      <c r="D133" s="347"/>
      <c r="E133" s="350"/>
      <c r="F133" s="87" t="s">
        <v>24</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6">
        <v>88297</v>
      </c>
      <c r="AN133" s="207"/>
      <c r="AO133" s="202">
        <v>1</v>
      </c>
      <c r="AP133" s="211">
        <v>88297</v>
      </c>
      <c r="AQ133" s="202"/>
    </row>
    <row r="134" spans="1:43" x14ac:dyDescent="0.25">
      <c r="A134" s="370"/>
      <c r="B134" s="386"/>
      <c r="C134" s="441"/>
      <c r="D134" s="347"/>
      <c r="E134" s="350"/>
      <c r="F134" s="87" t="s">
        <v>80</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6">
        <v>220782</v>
      </c>
      <c r="AN134" s="207"/>
      <c r="AO134" s="202">
        <v>4</v>
      </c>
      <c r="AP134" s="211">
        <v>218936</v>
      </c>
      <c r="AQ134" s="202"/>
    </row>
    <row r="135" spans="1:43" x14ac:dyDescent="0.25">
      <c r="A135" s="370"/>
      <c r="B135" s="386"/>
      <c r="C135" s="441"/>
      <c r="D135" s="347"/>
      <c r="E135" s="350"/>
      <c r="F135" s="87" t="s">
        <v>77</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6">
        <v>103026</v>
      </c>
      <c r="AN135" s="207"/>
      <c r="AO135" s="202"/>
      <c r="AP135" s="211"/>
      <c r="AQ135" s="202"/>
    </row>
    <row r="136" spans="1:43" x14ac:dyDescent="0.25">
      <c r="A136" s="370"/>
      <c r="B136" s="386"/>
      <c r="C136" s="441"/>
      <c r="D136" s="347"/>
      <c r="E136" s="350"/>
      <c r="F136" s="87" t="s">
        <v>86</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6">
        <v>58892</v>
      </c>
      <c r="AN136" s="207"/>
      <c r="AO136" s="202"/>
      <c r="AP136" s="211"/>
      <c r="AQ136" s="202"/>
    </row>
    <row r="137" spans="1:43" x14ac:dyDescent="0.25">
      <c r="A137" s="370"/>
      <c r="B137" s="386"/>
      <c r="C137" s="441"/>
      <c r="D137" s="347"/>
      <c r="E137" s="350"/>
      <c r="F137" s="87" t="s">
        <v>47</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6">
        <v>294349</v>
      </c>
      <c r="AN137" s="207"/>
      <c r="AO137" s="202">
        <v>6</v>
      </c>
      <c r="AP137" s="211">
        <v>240000</v>
      </c>
      <c r="AQ137" s="202"/>
    </row>
    <row r="138" spans="1:43" x14ac:dyDescent="0.25">
      <c r="A138" s="371"/>
      <c r="B138" s="387"/>
      <c r="C138" s="442"/>
      <c r="D138" s="348"/>
      <c r="E138" s="351"/>
      <c r="F138" s="87" t="s">
        <v>222</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6">
        <v>434416</v>
      </c>
      <c r="AN138" s="207"/>
      <c r="AO138" s="202">
        <v>7</v>
      </c>
      <c r="AP138" s="211">
        <v>433798</v>
      </c>
      <c r="AQ138" s="202"/>
    </row>
    <row r="139" spans="1:43" x14ac:dyDescent="0.25">
      <c r="A139" s="209"/>
      <c r="B139" s="225"/>
      <c r="C139" s="229"/>
      <c r="D139" s="230"/>
      <c r="E139" s="231"/>
      <c r="F139" s="232" t="s">
        <v>54</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6">
        <v>279659</v>
      </c>
      <c r="AN139" s="207"/>
      <c r="AO139" s="202">
        <v>3</v>
      </c>
      <c r="AP139" s="211">
        <v>128857</v>
      </c>
      <c r="AQ139" s="202"/>
    </row>
    <row r="140" spans="1:43" x14ac:dyDescent="0.25">
      <c r="A140" s="69"/>
      <c r="B140" s="23" t="s">
        <v>16</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f>SUM(AM132:AM139)</f>
        <v>1700203</v>
      </c>
      <c r="AN140" s="193">
        <f>AM140/E132</f>
        <v>0.99999511237223793</v>
      </c>
      <c r="AO140" s="202"/>
      <c r="AP140" s="211"/>
      <c r="AQ140" s="202"/>
    </row>
    <row r="141" spans="1:43" ht="15" customHeight="1" x14ac:dyDescent="0.25">
      <c r="A141" s="369">
        <v>16</v>
      </c>
      <c r="B141" s="361" t="s">
        <v>83</v>
      </c>
      <c r="C141" s="337" t="s">
        <v>84</v>
      </c>
      <c r="D141" s="346" t="s">
        <v>820</v>
      </c>
      <c r="E141" s="366">
        <v>2059883.31</v>
      </c>
      <c r="F141" s="46" t="s">
        <v>81</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6">
        <v>189225</v>
      </c>
      <c r="AN141" s="207"/>
      <c r="AO141" s="202">
        <v>2</v>
      </c>
      <c r="AP141" s="211">
        <v>376224</v>
      </c>
      <c r="AQ141" s="202" t="s">
        <v>1405</v>
      </c>
    </row>
    <row r="142" spans="1:43" ht="15" customHeight="1" x14ac:dyDescent="0.25">
      <c r="A142" s="370"/>
      <c r="B142" s="362"/>
      <c r="C142" s="338"/>
      <c r="D142" s="364"/>
      <c r="E142" s="367"/>
      <c r="F142" s="46" t="s">
        <v>46</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6">
        <v>100000</v>
      </c>
      <c r="AN142" s="207"/>
      <c r="AO142" s="202">
        <v>1</v>
      </c>
      <c r="AP142" s="211">
        <v>99960</v>
      </c>
      <c r="AQ142" s="202"/>
    </row>
    <row r="143" spans="1:43" x14ac:dyDescent="0.25">
      <c r="A143" s="370"/>
      <c r="B143" s="362"/>
      <c r="C143" s="338"/>
      <c r="D143" s="364"/>
      <c r="E143" s="367"/>
      <c r="F143" s="46" t="s">
        <v>82</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6">
        <v>200000</v>
      </c>
      <c r="AN143" s="207"/>
      <c r="AO143" s="202">
        <v>6</v>
      </c>
      <c r="AP143" s="211">
        <v>240000</v>
      </c>
      <c r="AQ143" s="202" t="s">
        <v>1369</v>
      </c>
    </row>
    <row r="144" spans="1:43" ht="13.5" customHeight="1" x14ac:dyDescent="0.25">
      <c r="A144" s="370"/>
      <c r="B144" s="362"/>
      <c r="C144" s="338"/>
      <c r="D144" s="364"/>
      <c r="E144" s="367"/>
      <c r="F144" s="46" t="s">
        <v>77</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6">
        <v>0</v>
      </c>
      <c r="AN144" s="207"/>
      <c r="AO144" s="202"/>
      <c r="AP144" s="211"/>
      <c r="AQ144" s="202" t="s">
        <v>1854</v>
      </c>
    </row>
    <row r="145" spans="1:43" ht="13.5" customHeight="1" x14ac:dyDescent="0.25">
      <c r="A145" s="370"/>
      <c r="B145" s="362"/>
      <c r="C145" s="338"/>
      <c r="D145" s="364"/>
      <c r="E145" s="367"/>
      <c r="F145" s="46" t="s">
        <v>35</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6">
        <v>50000</v>
      </c>
      <c r="AN145" s="207"/>
      <c r="AO145" s="202"/>
      <c r="AP145" s="211"/>
      <c r="AQ145" s="202"/>
    </row>
    <row r="146" spans="1:43" x14ac:dyDescent="0.25">
      <c r="A146" s="370"/>
      <c r="B146" s="362"/>
      <c r="C146" s="338"/>
      <c r="D146" s="364"/>
      <c r="E146" s="367"/>
      <c r="F146" s="46" t="s">
        <v>51</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6">
        <v>590000</v>
      </c>
      <c r="AN146" s="207"/>
      <c r="AO146" s="202"/>
      <c r="AP146" s="211"/>
      <c r="AQ146" s="202"/>
    </row>
    <row r="147" spans="1:43" x14ac:dyDescent="0.25">
      <c r="A147" s="370"/>
      <c r="B147" s="362"/>
      <c r="C147" s="338"/>
      <c r="D147" s="364"/>
      <c r="E147" s="367"/>
      <c r="F147" s="46" t="s">
        <v>108</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6">
        <v>100000</v>
      </c>
      <c r="AN147" s="207"/>
      <c r="AO147" s="202">
        <v>11</v>
      </c>
      <c r="AP147" s="211">
        <v>590000</v>
      </c>
      <c r="AQ147" s="202"/>
    </row>
    <row r="148" spans="1:43" x14ac:dyDescent="0.25">
      <c r="A148" s="370"/>
      <c r="B148" s="362"/>
      <c r="C148" s="338"/>
      <c r="D148" s="364"/>
      <c r="E148" s="367"/>
      <c r="F148" s="46" t="s">
        <v>54</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6">
        <v>630658</v>
      </c>
      <c r="AN148" s="207"/>
      <c r="AO148" s="202"/>
      <c r="AP148" s="211"/>
      <c r="AQ148" s="202"/>
    </row>
    <row r="149" spans="1:43" x14ac:dyDescent="0.25">
      <c r="A149" s="370"/>
      <c r="B149" s="362"/>
      <c r="C149" s="338"/>
      <c r="D149" s="364"/>
      <c r="E149" s="367"/>
      <c r="F149" s="46" t="s">
        <v>55</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6">
        <v>100000</v>
      </c>
      <c r="AN149" s="207"/>
      <c r="AO149" s="202">
        <v>11</v>
      </c>
      <c r="AP149" s="211">
        <v>628861.06000000006</v>
      </c>
      <c r="AQ149" s="202"/>
    </row>
    <row r="150" spans="1:43" x14ac:dyDescent="0.25">
      <c r="A150" s="371"/>
      <c r="B150" s="363"/>
      <c r="C150" s="339"/>
      <c r="D150" s="365"/>
      <c r="E150" s="368"/>
      <c r="F150" s="46" t="s">
        <v>213</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6">
        <v>100000</v>
      </c>
      <c r="AN150" s="207"/>
      <c r="AO150" s="202">
        <v>1</v>
      </c>
      <c r="AP150" s="211">
        <v>50000</v>
      </c>
      <c r="AQ150" s="202"/>
    </row>
    <row r="151" spans="1:43" x14ac:dyDescent="0.25">
      <c r="A151" s="69"/>
      <c r="B151" s="32" t="s">
        <v>16</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f>SUM(AM141:AM150)</f>
        <v>2059883</v>
      </c>
      <c r="AN151" s="193">
        <f>AM151/E141</f>
        <v>0.99999984950603826</v>
      </c>
      <c r="AO151" s="202"/>
      <c r="AP151" s="211"/>
      <c r="AQ151" s="202"/>
    </row>
    <row r="152" spans="1:43" ht="15" customHeight="1" x14ac:dyDescent="0.25">
      <c r="A152" s="369">
        <v>17</v>
      </c>
      <c r="B152" s="361" t="s">
        <v>90</v>
      </c>
      <c r="C152" s="337" t="s">
        <v>91</v>
      </c>
      <c r="D152" s="346" t="s">
        <v>821</v>
      </c>
      <c r="E152" s="366">
        <v>2914307.31</v>
      </c>
      <c r="F152" s="46" t="s">
        <v>87</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v>440000</v>
      </c>
      <c r="AN152" s="207"/>
      <c r="AO152" s="202">
        <v>12</v>
      </c>
      <c r="AP152" s="211">
        <v>430000</v>
      </c>
      <c r="AQ152" s="202"/>
    </row>
    <row r="153" spans="1:43" ht="15" customHeight="1" x14ac:dyDescent="0.25">
      <c r="A153" s="370"/>
      <c r="B153" s="362"/>
      <c r="C153" s="338"/>
      <c r="D153" s="338"/>
      <c r="E153" s="367"/>
      <c r="F153" s="46" t="s">
        <v>88</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v>222655</v>
      </c>
      <c r="AN153" s="207"/>
      <c r="AO153" s="202">
        <v>1</v>
      </c>
      <c r="AP153" s="211">
        <v>189453</v>
      </c>
      <c r="AQ153" s="202"/>
    </row>
    <row r="154" spans="1:43" x14ac:dyDescent="0.25">
      <c r="A154" s="370"/>
      <c r="B154" s="362"/>
      <c r="C154" s="338"/>
      <c r="D154" s="338"/>
      <c r="E154" s="367"/>
      <c r="F154" s="46" t="s">
        <v>89</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v>1000000</v>
      </c>
      <c r="AN154" s="207"/>
      <c r="AO154" s="202">
        <v>10</v>
      </c>
      <c r="AP154" s="211">
        <v>999202</v>
      </c>
      <c r="AQ154" s="202"/>
    </row>
    <row r="155" spans="1:43" x14ac:dyDescent="0.25">
      <c r="A155" s="370"/>
      <c r="B155" s="362"/>
      <c r="C155" s="338"/>
      <c r="D155" s="338"/>
      <c r="E155" s="367"/>
      <c r="F155" s="46" t="s">
        <v>92</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v>420000</v>
      </c>
      <c r="AN155" s="207"/>
      <c r="AO155" s="202">
        <v>6</v>
      </c>
      <c r="AP155" s="211">
        <v>380000</v>
      </c>
      <c r="AQ155" s="202"/>
    </row>
    <row r="156" spans="1:43" x14ac:dyDescent="0.25">
      <c r="A156" s="370"/>
      <c r="B156" s="362"/>
      <c r="C156" s="338"/>
      <c r="D156" s="338"/>
      <c r="E156" s="367"/>
      <c r="F156" s="46" t="s">
        <v>93</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v>200000</v>
      </c>
      <c r="AN156" s="207"/>
      <c r="AO156" s="202"/>
      <c r="AP156" s="211"/>
      <c r="AQ156" s="202"/>
    </row>
    <row r="157" spans="1:43" x14ac:dyDescent="0.25">
      <c r="A157" s="370"/>
      <c r="B157" s="362"/>
      <c r="C157" s="338"/>
      <c r="D157" s="338"/>
      <c r="E157" s="367"/>
      <c r="F157" s="84" t="s">
        <v>94</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v>150000</v>
      </c>
      <c r="AN157" s="207"/>
      <c r="AO157" s="202"/>
      <c r="AP157" s="211"/>
      <c r="AQ157" s="202"/>
    </row>
    <row r="158" spans="1:43" x14ac:dyDescent="0.25">
      <c r="A158" s="371"/>
      <c r="B158" s="363"/>
      <c r="C158" s="339"/>
      <c r="D158" s="339"/>
      <c r="E158" s="368"/>
      <c r="F158" s="46" t="s">
        <v>95</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v>150000</v>
      </c>
      <c r="AN158" s="207"/>
      <c r="AO158" s="202">
        <v>1</v>
      </c>
      <c r="AP158" s="211">
        <v>49980</v>
      </c>
      <c r="AQ158" s="202"/>
    </row>
    <row r="159" spans="1:43" x14ac:dyDescent="0.25">
      <c r="A159" s="209"/>
      <c r="B159" s="253"/>
      <c r="C159" s="221"/>
      <c r="D159" s="277"/>
      <c r="E159" s="218"/>
      <c r="F159" s="136" t="s">
        <v>1214</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v>200000</v>
      </c>
      <c r="AN159" s="207"/>
      <c r="AO159" s="202"/>
      <c r="AP159" s="211"/>
      <c r="AQ159" s="202"/>
    </row>
    <row r="160" spans="1:43" x14ac:dyDescent="0.25">
      <c r="A160" s="209"/>
      <c r="B160" s="253"/>
      <c r="C160" s="221"/>
      <c r="D160" s="277"/>
      <c r="E160" s="218"/>
      <c r="F160" s="136" t="s">
        <v>1215</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v>100000</v>
      </c>
      <c r="AN160" s="207"/>
      <c r="AO160" s="202"/>
      <c r="AP160" s="211"/>
      <c r="AQ160" s="202"/>
    </row>
    <row r="161" spans="1:43" x14ac:dyDescent="0.25">
      <c r="A161" s="209"/>
      <c r="B161" s="253"/>
      <c r="C161" s="221"/>
      <c r="D161" s="277"/>
      <c r="E161" s="218"/>
      <c r="F161" s="136" t="s">
        <v>1216</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v>15599</v>
      </c>
      <c r="AN161" s="207"/>
      <c r="AO161" s="202"/>
      <c r="AP161" s="211"/>
      <c r="AQ161" s="202"/>
    </row>
    <row r="162" spans="1:43" x14ac:dyDescent="0.25">
      <c r="A162" s="209"/>
      <c r="B162" s="253"/>
      <c r="C162" s="221"/>
      <c r="D162" s="277"/>
      <c r="E162" s="218"/>
      <c r="F162" s="136" t="s">
        <v>1217</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v>16053.31</v>
      </c>
      <c r="AN162" s="207"/>
      <c r="AO162" s="202"/>
      <c r="AP162" s="211"/>
      <c r="AQ162" s="202"/>
    </row>
    <row r="163" spans="1:43" x14ac:dyDescent="0.25">
      <c r="A163" s="69"/>
      <c r="B163" s="23" t="s">
        <v>16</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f>SUM(AM152:AM162)</f>
        <v>2914307.31</v>
      </c>
      <c r="AN163" s="193">
        <f>AM163/E152</f>
        <v>1</v>
      </c>
      <c r="AO163" s="202"/>
      <c r="AP163" s="211"/>
      <c r="AQ163" s="202"/>
    </row>
    <row r="164" spans="1:43" ht="15" customHeight="1" x14ac:dyDescent="0.25">
      <c r="A164" s="369">
        <v>18</v>
      </c>
      <c r="B164" s="354" t="s">
        <v>97</v>
      </c>
      <c r="C164" s="352" t="s">
        <v>98</v>
      </c>
      <c r="D164" s="340" t="s">
        <v>932</v>
      </c>
      <c r="E164" s="343">
        <v>2273219.4500000002</v>
      </c>
      <c r="F164" s="7" t="s">
        <v>53</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v>1130001.45</v>
      </c>
      <c r="AN164" s="208"/>
      <c r="AO164" s="202">
        <v>16</v>
      </c>
      <c r="AP164" s="211">
        <v>790916.32</v>
      </c>
      <c r="AQ164" s="202" t="s">
        <v>1730</v>
      </c>
    </row>
    <row r="165" spans="1:43" x14ac:dyDescent="0.25">
      <c r="A165" s="370"/>
      <c r="B165" s="355"/>
      <c r="C165" s="353"/>
      <c r="D165" s="353"/>
      <c r="E165" s="344"/>
      <c r="F165" s="7" t="s">
        <v>54</v>
      </c>
      <c r="G165" s="137"/>
      <c r="H165" s="138"/>
      <c r="I165" s="138">
        <v>80000</v>
      </c>
      <c r="J165" s="138"/>
      <c r="K165" s="138"/>
      <c r="L165" s="138" t="s">
        <v>1095</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v>80000</v>
      </c>
      <c r="AN165" s="208"/>
      <c r="AO165" s="202">
        <v>3</v>
      </c>
      <c r="AP165" s="211">
        <v>53256</v>
      </c>
      <c r="AQ165" s="202" t="s">
        <v>1731</v>
      </c>
    </row>
    <row r="166" spans="1:43" x14ac:dyDescent="0.25">
      <c r="A166" s="370"/>
      <c r="B166" s="355"/>
      <c r="C166" s="353"/>
      <c r="D166" s="353"/>
      <c r="E166" s="344"/>
      <c r="F166" s="7" t="s">
        <v>96</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v>30000</v>
      </c>
      <c r="AN166" s="208"/>
      <c r="AO166" s="202"/>
      <c r="AP166" s="211"/>
      <c r="AQ166" s="202" t="s">
        <v>1732</v>
      </c>
    </row>
    <row r="167" spans="1:43" ht="14.25" customHeight="1" x14ac:dyDescent="0.25">
      <c r="A167" s="370"/>
      <c r="B167" s="355"/>
      <c r="C167" s="353"/>
      <c r="D167" s="353"/>
      <c r="E167" s="344"/>
      <c r="F167" s="7" t="s">
        <v>46</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v>298288</v>
      </c>
      <c r="AN167" s="208"/>
      <c r="AO167" s="202">
        <v>6</v>
      </c>
      <c r="AP167" s="211">
        <v>240799</v>
      </c>
      <c r="AQ167" s="202" t="s">
        <v>1733</v>
      </c>
    </row>
    <row r="168" spans="1:43" x14ac:dyDescent="0.25">
      <c r="A168" s="370"/>
      <c r="B168" s="355"/>
      <c r="C168" s="353"/>
      <c r="D168" s="353"/>
      <c r="E168" s="344"/>
      <c r="F168" s="7" t="s">
        <v>82</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v>280000</v>
      </c>
      <c r="AN168" s="208"/>
      <c r="AO168" s="202">
        <v>7</v>
      </c>
      <c r="AP168" s="211">
        <v>280000</v>
      </c>
      <c r="AQ168" s="202" t="s">
        <v>1730</v>
      </c>
    </row>
    <row r="169" spans="1:43" x14ac:dyDescent="0.25">
      <c r="A169" s="370"/>
      <c r="B169" s="355"/>
      <c r="C169" s="353"/>
      <c r="D169" s="353"/>
      <c r="E169" s="344"/>
      <c r="F169" s="7" t="s">
        <v>35</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v>50000</v>
      </c>
      <c r="AN169" s="208"/>
      <c r="AO169" s="202">
        <v>1</v>
      </c>
      <c r="AP169" s="211">
        <v>49950</v>
      </c>
      <c r="AQ169" s="202" t="s">
        <v>1734</v>
      </c>
    </row>
    <row r="170" spans="1:43" x14ac:dyDescent="0.25">
      <c r="A170" s="370"/>
      <c r="B170" s="355"/>
      <c r="C170" s="353"/>
      <c r="D170" s="353"/>
      <c r="E170" s="344"/>
      <c r="F170" s="7" t="s">
        <v>77</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v>28890</v>
      </c>
      <c r="AN170" s="208"/>
      <c r="AO170" s="202"/>
      <c r="AP170" s="211"/>
      <c r="AQ170" s="202" t="s">
        <v>1735</v>
      </c>
    </row>
    <row r="171" spans="1:43" x14ac:dyDescent="0.25">
      <c r="A171" s="370"/>
      <c r="B171" s="355"/>
      <c r="C171" s="353"/>
      <c r="D171" s="353"/>
      <c r="E171" s="344"/>
      <c r="F171" s="7" t="s">
        <v>81</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v>349720</v>
      </c>
      <c r="AN171" s="208"/>
      <c r="AO171" s="202">
        <v>3</v>
      </c>
      <c r="AP171" s="211">
        <v>150000</v>
      </c>
      <c r="AQ171" s="202" t="s">
        <v>1730</v>
      </c>
    </row>
    <row r="172" spans="1:43" x14ac:dyDescent="0.25">
      <c r="A172" s="371"/>
      <c r="B172" s="356"/>
      <c r="C172" s="357"/>
      <c r="D172" s="357"/>
      <c r="E172" s="345"/>
      <c r="F172" s="7" t="s">
        <v>99</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v>26320</v>
      </c>
      <c r="AN172" s="208"/>
      <c r="AO172" s="202"/>
      <c r="AP172" s="211"/>
      <c r="AQ172" s="202" t="s">
        <v>1736</v>
      </c>
    </row>
    <row r="173" spans="1:43" x14ac:dyDescent="0.25">
      <c r="A173" s="69"/>
      <c r="B173" s="32" t="s">
        <v>16</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f>SUM(AM164:AM172)</f>
        <v>2273219.4500000002</v>
      </c>
      <c r="AN173" s="193">
        <f>AM173/E164</f>
        <v>1</v>
      </c>
      <c r="AO173" s="202"/>
      <c r="AP173" s="211"/>
      <c r="AQ173" s="202"/>
    </row>
    <row r="174" spans="1:43" x14ac:dyDescent="0.25">
      <c r="A174" s="369">
        <v>19</v>
      </c>
      <c r="B174" s="354" t="s">
        <v>933</v>
      </c>
      <c r="C174" s="352" t="s">
        <v>102</v>
      </c>
      <c r="D174" s="340" t="s">
        <v>934</v>
      </c>
      <c r="E174" s="343">
        <v>2118380.52</v>
      </c>
      <c r="F174" s="7" t="s">
        <v>100</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v>121070.3</v>
      </c>
      <c r="AN174" s="207"/>
      <c r="AO174" s="202">
        <v>2</v>
      </c>
      <c r="AP174" s="211">
        <v>65411</v>
      </c>
      <c r="AQ174" s="202" t="s">
        <v>1737</v>
      </c>
    </row>
    <row r="175" spans="1:43" x14ac:dyDescent="0.25">
      <c r="A175" s="370"/>
      <c r="B175" s="355"/>
      <c r="C175" s="353"/>
      <c r="D175" s="391"/>
      <c r="E175" s="344"/>
      <c r="F175" s="7" t="s">
        <v>101</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v>632256.02</v>
      </c>
      <c r="AN175" s="207"/>
      <c r="AO175" s="202">
        <v>12</v>
      </c>
      <c r="AP175" s="211">
        <v>576879</v>
      </c>
      <c r="AQ175" s="202" t="s">
        <v>1738</v>
      </c>
    </row>
    <row r="176" spans="1:43" x14ac:dyDescent="0.25">
      <c r="A176" s="370"/>
      <c r="B176" s="355"/>
      <c r="C176" s="353"/>
      <c r="D176" s="391"/>
      <c r="E176" s="344"/>
      <c r="F176" s="7" t="s">
        <v>103</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v>423746.06</v>
      </c>
      <c r="AN176" s="207"/>
      <c r="AO176" s="202">
        <v>1</v>
      </c>
      <c r="AP176" s="211">
        <v>33933.06</v>
      </c>
      <c r="AQ176" s="202" t="s">
        <v>1739</v>
      </c>
    </row>
    <row r="177" spans="1:43" x14ac:dyDescent="0.25">
      <c r="A177" s="370"/>
      <c r="B177" s="355"/>
      <c r="C177" s="353"/>
      <c r="D177" s="391"/>
      <c r="E177" s="344"/>
      <c r="F177" s="7" t="s">
        <v>104</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v>659160.53</v>
      </c>
      <c r="AN177" s="207"/>
      <c r="AO177" s="202">
        <v>1</v>
      </c>
      <c r="AP177" s="211">
        <v>87372</v>
      </c>
      <c r="AQ177" s="202" t="s">
        <v>1740</v>
      </c>
    </row>
    <row r="178" spans="1:43" x14ac:dyDescent="0.25">
      <c r="A178" s="370"/>
      <c r="B178" s="355"/>
      <c r="C178" s="353"/>
      <c r="D178" s="391"/>
      <c r="E178" s="344"/>
      <c r="F178" s="7" t="s">
        <v>73</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v>67261.279999999999</v>
      </c>
      <c r="AN178" s="207"/>
      <c r="AO178" s="202"/>
      <c r="AP178" s="211"/>
      <c r="AQ178" s="202" t="s">
        <v>1741</v>
      </c>
    </row>
    <row r="179" spans="1:43" x14ac:dyDescent="0.25">
      <c r="A179" s="371"/>
      <c r="B179" s="356"/>
      <c r="C179" s="357"/>
      <c r="D179" s="450"/>
      <c r="E179" s="345"/>
      <c r="F179" s="7" t="s">
        <v>53</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v>53459.26</v>
      </c>
      <c r="AN179" s="207"/>
      <c r="AO179" s="202">
        <v>2</v>
      </c>
      <c r="AP179" s="211">
        <v>52773.8</v>
      </c>
      <c r="AQ179" s="202" t="s">
        <v>1742</v>
      </c>
    </row>
    <row r="180" spans="1:43" x14ac:dyDescent="0.25">
      <c r="A180" s="209"/>
      <c r="B180" s="210"/>
      <c r="C180" s="139"/>
      <c r="D180" s="266"/>
      <c r="E180" s="217"/>
      <c r="F180" s="77" t="s">
        <v>82</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v>161427.07</v>
      </c>
      <c r="AN180" s="207"/>
      <c r="AO180" s="202">
        <v>3</v>
      </c>
      <c r="AP180" s="211">
        <v>120000</v>
      </c>
      <c r="AQ180" s="202" t="s">
        <v>1743</v>
      </c>
    </row>
    <row r="181" spans="1:43" x14ac:dyDescent="0.25">
      <c r="A181" s="69"/>
      <c r="B181" s="23" t="s">
        <v>16</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f>SUM(AM174:AM180)</f>
        <v>2118380.52</v>
      </c>
      <c r="AN181" s="193">
        <f>AM181/E174</f>
        <v>1</v>
      </c>
      <c r="AO181" s="202"/>
      <c r="AP181" s="211"/>
      <c r="AQ181" s="202"/>
    </row>
    <row r="182" spans="1:43" x14ac:dyDescent="0.25">
      <c r="A182" s="369">
        <v>20</v>
      </c>
      <c r="B182" s="354" t="s">
        <v>105</v>
      </c>
      <c r="C182" s="352" t="s">
        <v>106</v>
      </c>
      <c r="D182" s="340" t="s">
        <v>935</v>
      </c>
      <c r="E182" s="343">
        <v>2625590.35</v>
      </c>
      <c r="F182" s="7" t="s">
        <v>76</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v>126112.08</v>
      </c>
      <c r="AN182" s="207"/>
      <c r="AO182" s="202">
        <v>2</v>
      </c>
      <c r="AP182" s="211">
        <v>119980</v>
      </c>
      <c r="AQ182" s="202" t="s">
        <v>1262</v>
      </c>
    </row>
    <row r="183" spans="1:43" x14ac:dyDescent="0.25">
      <c r="A183" s="370"/>
      <c r="B183" s="355"/>
      <c r="C183" s="353"/>
      <c r="D183" s="353"/>
      <c r="E183" s="344"/>
      <c r="F183" s="7" t="s">
        <v>26</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v>882784.53</v>
      </c>
      <c r="AN183" s="207"/>
      <c r="AO183" s="202">
        <v>14</v>
      </c>
      <c r="AP183" s="211">
        <v>828484</v>
      </c>
      <c r="AQ183" s="202" t="s">
        <v>1744</v>
      </c>
    </row>
    <row r="184" spans="1:43" x14ac:dyDescent="0.25">
      <c r="A184" s="370"/>
      <c r="B184" s="355"/>
      <c r="C184" s="353"/>
      <c r="D184" s="353"/>
      <c r="E184" s="344"/>
      <c r="F184" s="7" t="s">
        <v>24</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v>385453.51</v>
      </c>
      <c r="AN184" s="207"/>
      <c r="AO184" s="202">
        <v>5</v>
      </c>
      <c r="AP184" s="211">
        <v>349989</v>
      </c>
      <c r="AQ184" s="202" t="s">
        <v>1263</v>
      </c>
    </row>
    <row r="185" spans="1:43" x14ac:dyDescent="0.25">
      <c r="A185" s="370"/>
      <c r="B185" s="355"/>
      <c r="C185" s="353"/>
      <c r="D185" s="353"/>
      <c r="E185" s="344"/>
      <c r="F185" s="7" t="s">
        <v>48</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v>368184.2</v>
      </c>
      <c r="AN185" s="207"/>
      <c r="AO185" s="202">
        <v>4</v>
      </c>
      <c r="AP185" s="211">
        <v>309833</v>
      </c>
      <c r="AQ185" s="202" t="s">
        <v>1264</v>
      </c>
    </row>
    <row r="186" spans="1:43" x14ac:dyDescent="0.25">
      <c r="A186" s="370"/>
      <c r="B186" s="355"/>
      <c r="C186" s="353"/>
      <c r="D186" s="353"/>
      <c r="E186" s="344"/>
      <c r="F186" s="7" t="s">
        <v>73</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v>25222.41</v>
      </c>
      <c r="AN186" s="207"/>
      <c r="AO186" s="202"/>
      <c r="AP186" s="211"/>
      <c r="AQ186" s="202" t="s">
        <v>1745</v>
      </c>
    </row>
    <row r="187" spans="1:43" x14ac:dyDescent="0.25">
      <c r="A187" s="371"/>
      <c r="B187" s="356"/>
      <c r="C187" s="357"/>
      <c r="D187" s="357"/>
      <c r="E187" s="345"/>
      <c r="F187" s="7" t="s">
        <v>53</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v>37833.620000000003</v>
      </c>
      <c r="AN187" s="207"/>
      <c r="AO187" s="202"/>
      <c r="AP187" s="211"/>
      <c r="AQ187" s="202" t="s">
        <v>1746</v>
      </c>
    </row>
    <row r="188" spans="1:43" x14ac:dyDescent="0.25">
      <c r="A188" s="209"/>
      <c r="B188" s="210"/>
      <c r="C188" s="139"/>
      <c r="D188" s="216"/>
      <c r="E188" s="217"/>
      <c r="F188" s="77" t="s">
        <v>47</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v>800000</v>
      </c>
      <c r="AN188" s="207"/>
      <c r="AO188" s="202">
        <v>13</v>
      </c>
      <c r="AP188" s="211">
        <v>550000</v>
      </c>
      <c r="AQ188" s="202" t="s">
        <v>1747</v>
      </c>
    </row>
    <row r="189" spans="1:43" x14ac:dyDescent="0.25">
      <c r="A189" s="69"/>
      <c r="B189" s="23" t="s">
        <v>16</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f>SUM(AM182:AM188)</f>
        <v>2625590.35</v>
      </c>
      <c r="AN189" s="193">
        <f>AM189/E182</f>
        <v>1</v>
      </c>
      <c r="AO189" s="202"/>
      <c r="AP189" s="211"/>
      <c r="AQ189" s="202"/>
    </row>
    <row r="190" spans="1:43" x14ac:dyDescent="0.25">
      <c r="A190" s="369">
        <v>21</v>
      </c>
      <c r="B190" s="354" t="s">
        <v>109</v>
      </c>
      <c r="C190" s="10"/>
      <c r="D190" s="340" t="s">
        <v>917</v>
      </c>
      <c r="E190" s="180"/>
      <c r="F190" s="7" t="s">
        <v>107</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v>0</v>
      </c>
      <c r="AN190" s="192"/>
      <c r="AO190" s="202">
        <v>1</v>
      </c>
      <c r="AP190" s="211">
        <v>25600</v>
      </c>
      <c r="AQ190" s="202" t="s">
        <v>1749</v>
      </c>
    </row>
    <row r="191" spans="1:43" x14ac:dyDescent="0.25">
      <c r="A191" s="370"/>
      <c r="B191" s="355"/>
      <c r="C191" s="30"/>
      <c r="D191" s="353"/>
      <c r="E191" s="139"/>
      <c r="F191" s="7" t="s">
        <v>99</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v>257130</v>
      </c>
      <c r="AN191" s="192"/>
      <c r="AO191" s="202">
        <v>2</v>
      </c>
      <c r="AP191" s="211">
        <v>207130</v>
      </c>
      <c r="AQ191" s="202" t="s">
        <v>1750</v>
      </c>
    </row>
    <row r="192" spans="1:43" x14ac:dyDescent="0.25">
      <c r="A192" s="370"/>
      <c r="B192" s="355"/>
      <c r="C192" s="30"/>
      <c r="D192" s="353"/>
      <c r="E192" s="139"/>
      <c r="F192" s="7" t="s">
        <v>81</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v>400000</v>
      </c>
      <c r="AN192" s="192"/>
      <c r="AO192" s="202">
        <v>6</v>
      </c>
      <c r="AP192" s="211">
        <v>330000</v>
      </c>
      <c r="AQ192" s="202" t="s">
        <v>1751</v>
      </c>
    </row>
    <row r="193" spans="1:43" x14ac:dyDescent="0.25">
      <c r="A193" s="370"/>
      <c r="B193" s="355"/>
      <c r="C193" s="30"/>
      <c r="D193" s="353"/>
      <c r="E193" s="139"/>
      <c r="F193" s="7" t="s">
        <v>108</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v>453445.84</v>
      </c>
      <c r="AN193" s="192"/>
      <c r="AO193" s="202">
        <v>3</v>
      </c>
      <c r="AP193" s="211">
        <v>241360.2</v>
      </c>
      <c r="AQ193" s="202" t="s">
        <v>1752</v>
      </c>
    </row>
    <row r="194" spans="1:43" x14ac:dyDescent="0.25">
      <c r="A194" s="370"/>
      <c r="B194" s="355"/>
      <c r="C194" s="30" t="s">
        <v>102</v>
      </c>
      <c r="D194" s="353"/>
      <c r="E194" s="142">
        <v>2485347.4500000002</v>
      </c>
      <c r="F194" s="7" t="s">
        <v>54</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v>778638</v>
      </c>
      <c r="AN194" s="192"/>
      <c r="AO194" s="202">
        <v>5</v>
      </c>
      <c r="AP194" s="211">
        <v>601643</v>
      </c>
      <c r="AQ194" s="202" t="s">
        <v>1752</v>
      </c>
    </row>
    <row r="195" spans="1:43" x14ac:dyDescent="0.25">
      <c r="A195" s="370"/>
      <c r="B195" s="355"/>
      <c r="C195" s="30"/>
      <c r="D195" s="353"/>
      <c r="E195" s="139"/>
      <c r="F195" s="7" t="s">
        <v>55</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v>30689</v>
      </c>
      <c r="AN195" s="192"/>
      <c r="AO195" s="202">
        <v>1</v>
      </c>
      <c r="AP195" s="211">
        <v>30689.31</v>
      </c>
      <c r="AQ195" s="202" t="s">
        <v>1753</v>
      </c>
    </row>
    <row r="196" spans="1:43" x14ac:dyDescent="0.25">
      <c r="A196" s="370"/>
      <c r="B196" s="355"/>
      <c r="C196" s="30"/>
      <c r="D196" s="353"/>
      <c r="E196" s="139"/>
      <c r="F196" s="7" t="s">
        <v>110</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v>19199.71</v>
      </c>
      <c r="AN196" s="192"/>
      <c r="AO196" s="202">
        <v>1</v>
      </c>
      <c r="AP196" s="211">
        <v>19121.61</v>
      </c>
      <c r="AQ196" s="202" t="s">
        <v>1386</v>
      </c>
    </row>
    <row r="197" spans="1:43" x14ac:dyDescent="0.25">
      <c r="A197" s="370"/>
      <c r="B197" s="355"/>
      <c r="C197" s="30"/>
      <c r="D197" s="353"/>
      <c r="E197" s="139"/>
      <c r="F197" s="7" t="s">
        <v>111</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v>104940.05</v>
      </c>
      <c r="AN197" s="192"/>
      <c r="AO197" s="202">
        <v>1</v>
      </c>
      <c r="AP197" s="211">
        <v>59940.05</v>
      </c>
      <c r="AQ197" s="202" t="s">
        <v>1754</v>
      </c>
    </row>
    <row r="198" spans="1:43" x14ac:dyDescent="0.25">
      <c r="A198" s="371"/>
      <c r="B198" s="356"/>
      <c r="C198" s="31"/>
      <c r="D198" s="357"/>
      <c r="E198" s="17"/>
      <c r="F198" s="7" t="s">
        <v>112</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v>7304.85</v>
      </c>
      <c r="AN198" s="192"/>
      <c r="AO198" s="202">
        <v>0</v>
      </c>
      <c r="AP198" s="211">
        <v>0</v>
      </c>
      <c r="AQ198" s="202"/>
    </row>
    <row r="199" spans="1:43" x14ac:dyDescent="0.25">
      <c r="A199" s="209"/>
      <c r="B199" s="210"/>
      <c r="C199" s="139"/>
      <c r="D199" s="216"/>
      <c r="E199" s="216"/>
      <c r="F199" s="77" t="s">
        <v>372</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v>200000</v>
      </c>
      <c r="AN199" s="192"/>
      <c r="AO199" s="202">
        <v>0</v>
      </c>
      <c r="AP199" s="211">
        <v>0</v>
      </c>
      <c r="AQ199" s="202" t="s">
        <v>1755</v>
      </c>
    </row>
    <row r="200" spans="1:43" x14ac:dyDescent="0.25">
      <c r="A200" s="209"/>
      <c r="B200" s="210"/>
      <c r="C200" s="139"/>
      <c r="D200" s="216"/>
      <c r="E200" s="216"/>
      <c r="F200" s="77" t="s">
        <v>35</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v>27000</v>
      </c>
      <c r="AN200" s="192"/>
      <c r="AO200" s="202">
        <v>0</v>
      </c>
      <c r="AP200" s="211">
        <v>0</v>
      </c>
      <c r="AQ200" s="202" t="s">
        <v>1755</v>
      </c>
    </row>
    <row r="201" spans="1:43" x14ac:dyDescent="0.25">
      <c r="A201" s="209"/>
      <c r="B201" s="210"/>
      <c r="C201" s="139"/>
      <c r="D201" s="216"/>
      <c r="E201" s="216"/>
      <c r="F201" s="77" t="s">
        <v>46</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v>200000</v>
      </c>
      <c r="AN201" s="192"/>
      <c r="AO201" s="202">
        <v>0</v>
      </c>
      <c r="AP201" s="211">
        <v>0</v>
      </c>
      <c r="AQ201" s="202" t="s">
        <v>1756</v>
      </c>
    </row>
    <row r="202" spans="1:43" x14ac:dyDescent="0.25">
      <c r="A202" s="209"/>
      <c r="B202" s="210"/>
      <c r="C202" s="139"/>
      <c r="D202" s="216"/>
      <c r="E202" s="216"/>
      <c r="F202" s="77" t="s">
        <v>1748</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v>7000</v>
      </c>
      <c r="AN202" s="192"/>
      <c r="AO202" s="202">
        <v>0</v>
      </c>
      <c r="AP202" s="211">
        <v>0</v>
      </c>
      <c r="AQ202" s="202" t="s">
        <v>1756</v>
      </c>
    </row>
    <row r="203" spans="1:43" x14ac:dyDescent="0.25">
      <c r="A203" s="69"/>
      <c r="B203" s="23" t="s">
        <v>16</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94">
        <f>SUM(AM190:AM202)</f>
        <v>2485347.4500000002</v>
      </c>
      <c r="AN203" s="193">
        <f>AM203/E194</f>
        <v>1</v>
      </c>
      <c r="AO203" s="202"/>
      <c r="AP203" s="211"/>
      <c r="AQ203" s="202"/>
    </row>
    <row r="204" spans="1:43" x14ac:dyDescent="0.25">
      <c r="A204" s="369">
        <v>22</v>
      </c>
      <c r="B204" s="354" t="s">
        <v>114</v>
      </c>
      <c r="C204" s="352" t="s">
        <v>102</v>
      </c>
      <c r="D204" s="340" t="s">
        <v>916</v>
      </c>
      <c r="E204" s="343">
        <v>1449434.31</v>
      </c>
      <c r="F204" s="7" t="s">
        <v>113</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8">
        <v>259407</v>
      </c>
      <c r="AN204" s="192"/>
      <c r="AO204" s="202">
        <v>7</v>
      </c>
      <c r="AP204" s="211">
        <v>256418</v>
      </c>
      <c r="AQ204" s="202" t="s">
        <v>1455</v>
      </c>
    </row>
    <row r="205" spans="1:43" x14ac:dyDescent="0.25">
      <c r="A205" s="370"/>
      <c r="B205" s="355"/>
      <c r="C205" s="353"/>
      <c r="D205" s="353"/>
      <c r="E205" s="344"/>
      <c r="F205" s="7" t="s">
        <v>115</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8">
        <v>453961</v>
      </c>
      <c r="AN205" s="192"/>
      <c r="AO205" s="202">
        <v>5</v>
      </c>
      <c r="AP205" s="211">
        <v>218882</v>
      </c>
      <c r="AQ205" s="202" t="s">
        <v>1582</v>
      </c>
    </row>
    <row r="206" spans="1:43" x14ac:dyDescent="0.25">
      <c r="A206" s="370"/>
      <c r="B206" s="355"/>
      <c r="C206" s="353"/>
      <c r="D206" s="353"/>
      <c r="E206" s="344"/>
      <c r="F206" s="7" t="s">
        <v>116</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8">
        <v>453961</v>
      </c>
      <c r="AN206" s="192"/>
      <c r="AO206" s="202">
        <v>3</v>
      </c>
      <c r="AP206" s="211">
        <v>117715</v>
      </c>
      <c r="AQ206" s="202" t="s">
        <v>1456</v>
      </c>
    </row>
    <row r="207" spans="1:43" x14ac:dyDescent="0.25">
      <c r="A207" s="371"/>
      <c r="B207" s="356"/>
      <c r="C207" s="357"/>
      <c r="D207" s="357"/>
      <c r="E207" s="345"/>
      <c r="F207" s="7" t="s">
        <v>118</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8">
        <v>35668</v>
      </c>
      <c r="AN207" s="192"/>
      <c r="AO207" s="202"/>
      <c r="AP207" s="211"/>
      <c r="AQ207" s="202" t="s">
        <v>1583</v>
      </c>
    </row>
    <row r="208" spans="1:43" x14ac:dyDescent="0.25">
      <c r="A208" s="209"/>
      <c r="B208" s="210"/>
      <c r="C208" s="139"/>
      <c r="D208" s="216"/>
      <c r="E208" s="217"/>
      <c r="F208" s="77" t="s">
        <v>171</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8">
        <v>29183</v>
      </c>
      <c r="AN208" s="192"/>
      <c r="AO208" s="202"/>
      <c r="AP208" s="211"/>
      <c r="AQ208" s="202" t="s">
        <v>1584</v>
      </c>
    </row>
    <row r="209" spans="1:43" x14ac:dyDescent="0.25">
      <c r="A209" s="209"/>
      <c r="B209" s="210"/>
      <c r="C209" s="139"/>
      <c r="D209" s="216"/>
      <c r="E209" s="217"/>
      <c r="F209" s="77" t="s">
        <v>131</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8">
        <v>136188</v>
      </c>
      <c r="AN209" s="192"/>
      <c r="AO209" s="202"/>
      <c r="AP209" s="211"/>
      <c r="AQ209" s="202" t="s">
        <v>1585</v>
      </c>
    </row>
    <row r="210" spans="1:43" x14ac:dyDescent="0.25">
      <c r="A210" s="209"/>
      <c r="B210" s="210"/>
      <c r="C210" s="139"/>
      <c r="D210" s="216"/>
      <c r="E210" s="217"/>
      <c r="F210" s="77" t="s">
        <v>258</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8">
        <v>24319</v>
      </c>
      <c r="AN210" s="192"/>
      <c r="AO210" s="202"/>
      <c r="AP210" s="211"/>
      <c r="AQ210" s="202" t="s">
        <v>1586</v>
      </c>
    </row>
    <row r="211" spans="1:43" x14ac:dyDescent="0.25">
      <c r="A211" s="209"/>
      <c r="B211" s="210"/>
      <c r="C211" s="139"/>
      <c r="D211" s="216"/>
      <c r="E211" s="217"/>
      <c r="F211" s="77" t="s">
        <v>117</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8">
        <v>35668</v>
      </c>
      <c r="AN211" s="192"/>
      <c r="AO211" s="202"/>
      <c r="AP211" s="211"/>
      <c r="AQ211" s="202" t="s">
        <v>1587</v>
      </c>
    </row>
    <row r="212" spans="1:43" x14ac:dyDescent="0.25">
      <c r="A212" s="69"/>
      <c r="B212" s="23" t="s">
        <v>16</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94">
        <f>SUM(AM204:AM211)</f>
        <v>1428355</v>
      </c>
      <c r="AN212" s="193">
        <f>AM212/E204</f>
        <v>0.98545687110166447</v>
      </c>
      <c r="AO212" s="202"/>
      <c r="AP212" s="211"/>
      <c r="AQ212" s="202"/>
    </row>
    <row r="213" spans="1:43" x14ac:dyDescent="0.25">
      <c r="A213" s="369">
        <v>23</v>
      </c>
      <c r="B213" s="354" t="s">
        <v>119</v>
      </c>
      <c r="C213" s="352" t="s">
        <v>106</v>
      </c>
      <c r="D213" s="340" t="s">
        <v>936</v>
      </c>
      <c r="E213" s="343">
        <v>2935850.01</v>
      </c>
      <c r="F213" s="7" t="s">
        <v>118</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8">
        <v>61582</v>
      </c>
      <c r="AN213" s="192"/>
      <c r="AO213" s="202"/>
      <c r="AP213" s="211">
        <v>0</v>
      </c>
      <c r="AQ213" s="202" t="s">
        <v>1757</v>
      </c>
    </row>
    <row r="214" spans="1:43" x14ac:dyDescent="0.25">
      <c r="A214" s="370"/>
      <c r="B214" s="355"/>
      <c r="C214" s="353"/>
      <c r="D214" s="341"/>
      <c r="E214" s="344"/>
      <c r="F214" s="7" t="s">
        <v>116</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8">
        <v>320225</v>
      </c>
      <c r="AN214" s="192"/>
      <c r="AO214" s="202">
        <v>1</v>
      </c>
      <c r="AP214" s="211">
        <v>39000</v>
      </c>
      <c r="AQ214" s="202" t="s">
        <v>1758</v>
      </c>
    </row>
    <row r="215" spans="1:43" x14ac:dyDescent="0.25">
      <c r="A215" s="370"/>
      <c r="B215" s="355"/>
      <c r="C215" s="353"/>
      <c r="D215" s="341"/>
      <c r="E215" s="344"/>
      <c r="F215" s="7" t="s">
        <v>171</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8">
        <f t="shared" ref="AM215:AM217" si="2">N215+M215+L215+K215+J215+I215+H215+G215</f>
        <v>147796</v>
      </c>
      <c r="AN215" s="192"/>
      <c r="AO215" s="202">
        <v>1</v>
      </c>
      <c r="AP215" s="211">
        <v>17866</v>
      </c>
      <c r="AQ215" s="202" t="s">
        <v>1759</v>
      </c>
    </row>
    <row r="216" spans="1:43" x14ac:dyDescent="0.25">
      <c r="A216" s="370"/>
      <c r="B216" s="355"/>
      <c r="C216" s="353"/>
      <c r="D216" s="341"/>
      <c r="E216" s="344"/>
      <c r="F216" s="7" t="s">
        <v>113</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8">
        <v>10715</v>
      </c>
      <c r="AN216" s="192"/>
      <c r="AO216" s="202">
        <v>0</v>
      </c>
      <c r="AP216" s="211">
        <v>0</v>
      </c>
      <c r="AQ216" s="202" t="s">
        <v>1760</v>
      </c>
    </row>
    <row r="217" spans="1:43" s="213" customFormat="1" x14ac:dyDescent="0.25">
      <c r="A217" s="370"/>
      <c r="B217" s="355"/>
      <c r="C217" s="353"/>
      <c r="D217" s="341"/>
      <c r="E217" s="344"/>
      <c r="F217" s="7" t="s">
        <v>115</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8">
        <f t="shared" si="2"/>
        <v>862145</v>
      </c>
      <c r="AN217" s="192"/>
      <c r="AO217" s="212">
        <v>6</v>
      </c>
      <c r="AP217" s="227">
        <v>356155</v>
      </c>
      <c r="AQ217" s="212" t="s">
        <v>1761</v>
      </c>
    </row>
    <row r="218" spans="1:43" s="213" customFormat="1" x14ac:dyDescent="0.25">
      <c r="A218" s="370"/>
      <c r="B218" s="355"/>
      <c r="C218" s="353"/>
      <c r="D218" s="341"/>
      <c r="E218" s="344"/>
      <c r="F218" s="7" t="s">
        <v>131</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8">
        <v>169966</v>
      </c>
      <c r="AN218" s="192"/>
      <c r="AO218" s="212">
        <v>3</v>
      </c>
      <c r="AP218" s="227">
        <v>39402</v>
      </c>
      <c r="AQ218" s="212" t="s">
        <v>1762</v>
      </c>
    </row>
    <row r="219" spans="1:43" s="213" customFormat="1" x14ac:dyDescent="0.25">
      <c r="A219" s="370"/>
      <c r="B219" s="355"/>
      <c r="C219" s="353"/>
      <c r="D219" s="341"/>
      <c r="E219" s="344"/>
      <c r="F219" s="7" t="s">
        <v>117</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8">
        <v>1347410</v>
      </c>
      <c r="AN219" s="192"/>
      <c r="AO219" s="212">
        <v>16</v>
      </c>
      <c r="AP219" s="227">
        <v>1061339</v>
      </c>
      <c r="AQ219" s="212" t="s">
        <v>1763</v>
      </c>
    </row>
    <row r="220" spans="1:43" s="213" customFormat="1" x14ac:dyDescent="0.25">
      <c r="A220" s="370"/>
      <c r="B220" s="355"/>
      <c r="C220" s="353"/>
      <c r="D220" s="353"/>
      <c r="E220" s="344"/>
      <c r="F220" s="7" t="s">
        <v>258</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8">
        <v>16011</v>
      </c>
      <c r="AN220" s="192"/>
      <c r="AO220" s="212"/>
      <c r="AP220" s="227">
        <v>0</v>
      </c>
      <c r="AQ220" s="212" t="s">
        <v>1764</v>
      </c>
    </row>
    <row r="221" spans="1:43" x14ac:dyDescent="0.25">
      <c r="A221" s="11"/>
      <c r="B221" s="16" t="s">
        <v>16</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94">
        <f>SUM(AM213:AM220)</f>
        <v>2935850</v>
      </c>
      <c r="AN221" s="193">
        <f>AM221/E213</f>
        <v>0.99999999659383154</v>
      </c>
      <c r="AO221" s="202"/>
      <c r="AP221" s="211"/>
      <c r="AQ221" s="202"/>
    </row>
    <row r="222" spans="1:43" x14ac:dyDescent="0.25">
      <c r="A222" s="369">
        <v>24</v>
      </c>
      <c r="B222" s="354" t="s">
        <v>120</v>
      </c>
      <c r="C222" s="352" t="s">
        <v>102</v>
      </c>
      <c r="D222" s="340" t="s">
        <v>918</v>
      </c>
      <c r="E222" s="343">
        <v>1304609.31</v>
      </c>
      <c r="F222" s="7" t="s">
        <v>21</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8">
        <v>363950</v>
      </c>
      <c r="AN222" s="192"/>
      <c r="AO222" s="202">
        <v>5</v>
      </c>
      <c r="AP222" s="211">
        <v>347117.6</v>
      </c>
      <c r="AQ222" s="202" t="s">
        <v>1314</v>
      </c>
    </row>
    <row r="223" spans="1:43" x14ac:dyDescent="0.25">
      <c r="A223" s="370"/>
      <c r="B223" s="355"/>
      <c r="C223" s="353"/>
      <c r="D223" s="341"/>
      <c r="E223" s="344"/>
      <c r="F223" s="7" t="s">
        <v>27</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8">
        <v>50000</v>
      </c>
      <c r="AN223" s="192"/>
      <c r="AO223" s="202">
        <v>1</v>
      </c>
      <c r="AP223" s="211">
        <v>50000</v>
      </c>
      <c r="AQ223" s="202" t="s">
        <v>1315</v>
      </c>
    </row>
    <row r="224" spans="1:43" x14ac:dyDescent="0.25">
      <c r="A224" s="370"/>
      <c r="B224" s="355"/>
      <c r="C224" s="353"/>
      <c r="D224" s="341"/>
      <c r="E224" s="344"/>
      <c r="F224" s="7" t="s">
        <v>54</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8">
        <v>10000</v>
      </c>
      <c r="AN224" s="192"/>
      <c r="AO224" s="202"/>
      <c r="AP224" s="211"/>
      <c r="AQ224" s="202" t="s">
        <v>1177</v>
      </c>
    </row>
    <row r="225" spans="1:43" x14ac:dyDescent="0.25">
      <c r="A225" s="370"/>
      <c r="B225" s="355"/>
      <c r="C225" s="353"/>
      <c r="D225" s="341"/>
      <c r="E225" s="344"/>
      <c r="F225" s="7" t="s">
        <v>121</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8">
        <v>60000</v>
      </c>
      <c r="AN225" s="192"/>
      <c r="AO225" s="202"/>
      <c r="AP225" s="211"/>
      <c r="AQ225" s="202" t="s">
        <v>1177</v>
      </c>
    </row>
    <row r="226" spans="1:43" x14ac:dyDescent="0.25">
      <c r="A226" s="370"/>
      <c r="B226" s="355"/>
      <c r="C226" s="353"/>
      <c r="D226" s="341"/>
      <c r="E226" s="344"/>
      <c r="F226" s="7" t="s">
        <v>53</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8">
        <v>25000</v>
      </c>
      <c r="AN226" s="192"/>
      <c r="AO226" s="202"/>
      <c r="AP226" s="211"/>
      <c r="AQ226" s="202" t="s">
        <v>1177</v>
      </c>
    </row>
    <row r="227" spans="1:43" x14ac:dyDescent="0.25">
      <c r="A227" s="370"/>
      <c r="B227" s="355"/>
      <c r="C227" s="353"/>
      <c r="D227" s="341"/>
      <c r="E227" s="344"/>
      <c r="F227" s="7" t="s">
        <v>123</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8">
        <v>60000</v>
      </c>
      <c r="AN227" s="192"/>
      <c r="AO227" s="202"/>
      <c r="AP227" s="211"/>
      <c r="AQ227" s="202" t="s">
        <v>1177</v>
      </c>
    </row>
    <row r="228" spans="1:43" x14ac:dyDescent="0.25">
      <c r="A228" s="370"/>
      <c r="B228" s="355"/>
      <c r="C228" s="353"/>
      <c r="D228" s="341"/>
      <c r="E228" s="344"/>
      <c r="F228" s="7" t="s">
        <v>122</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8">
        <v>483000</v>
      </c>
      <c r="AN228" s="192"/>
      <c r="AO228" s="202"/>
      <c r="AP228" s="211"/>
      <c r="AQ228" s="202" t="s">
        <v>1316</v>
      </c>
    </row>
    <row r="229" spans="1:43" x14ac:dyDescent="0.25">
      <c r="A229" s="370"/>
      <c r="B229" s="355"/>
      <c r="C229" s="353"/>
      <c r="D229" s="341"/>
      <c r="E229" s="344"/>
      <c r="F229" s="7" t="s">
        <v>25</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8">
        <v>105000</v>
      </c>
      <c r="AN229" s="192"/>
      <c r="AO229" s="202">
        <v>1</v>
      </c>
      <c r="AP229" s="211">
        <v>78503.03</v>
      </c>
      <c r="AQ229" s="202" t="s">
        <v>1315</v>
      </c>
    </row>
    <row r="230" spans="1:43" x14ac:dyDescent="0.25">
      <c r="A230" s="371"/>
      <c r="B230" s="356"/>
      <c r="C230" s="357"/>
      <c r="D230" s="342"/>
      <c r="E230" s="345"/>
      <c r="F230" s="7" t="s">
        <v>124</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8">
        <v>6000</v>
      </c>
      <c r="AN230" s="192"/>
      <c r="AO230" s="202"/>
      <c r="AP230" s="211"/>
      <c r="AQ230" s="202" t="s">
        <v>1177</v>
      </c>
    </row>
    <row r="231" spans="1:43" x14ac:dyDescent="0.25">
      <c r="A231" s="69"/>
      <c r="B231" s="23" t="s">
        <v>16</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94">
        <f>SUM(AM222:AM230)</f>
        <v>1162950</v>
      </c>
      <c r="AN231" s="193">
        <f>AM231/E222</f>
        <v>0.8914162968835474</v>
      </c>
      <c r="AO231" s="202"/>
      <c r="AP231" s="211"/>
      <c r="AQ231" s="202"/>
    </row>
    <row r="232" spans="1:43" x14ac:dyDescent="0.25">
      <c r="A232" s="369">
        <v>25</v>
      </c>
      <c r="B232" s="354" t="s">
        <v>127</v>
      </c>
      <c r="C232" s="352" t="s">
        <v>128</v>
      </c>
      <c r="D232" s="340" t="s">
        <v>937</v>
      </c>
      <c r="E232" s="343">
        <v>3190608.4699999997</v>
      </c>
      <c r="F232" s="7" t="s">
        <v>125</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8">
        <v>1554045.71</v>
      </c>
      <c r="AN232" s="192"/>
      <c r="AO232" s="202">
        <v>26</v>
      </c>
      <c r="AP232" s="211">
        <v>1535644</v>
      </c>
      <c r="AQ232" s="202" t="s">
        <v>1322</v>
      </c>
    </row>
    <row r="233" spans="1:43" x14ac:dyDescent="0.25">
      <c r="A233" s="370"/>
      <c r="B233" s="355"/>
      <c r="C233" s="353"/>
      <c r="D233" s="391"/>
      <c r="E233" s="344"/>
      <c r="F233" s="7" t="s">
        <v>116</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8">
        <v>721120.64</v>
      </c>
      <c r="AN233" s="192"/>
      <c r="AO233" s="202">
        <v>9</v>
      </c>
      <c r="AP233" s="211">
        <v>413812.89</v>
      </c>
      <c r="AQ233" s="202" t="s">
        <v>1401</v>
      </c>
    </row>
    <row r="234" spans="1:43" x14ac:dyDescent="0.25">
      <c r="A234" s="370"/>
      <c r="B234" s="355"/>
      <c r="C234" s="353"/>
      <c r="D234" s="391"/>
      <c r="E234" s="344"/>
      <c r="F234" s="7" t="s">
        <v>126</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8">
        <v>400000</v>
      </c>
      <c r="AN234" s="192"/>
      <c r="AO234" s="202">
        <v>2</v>
      </c>
      <c r="AP234" s="211">
        <v>399964.54</v>
      </c>
      <c r="AQ234" s="202"/>
    </row>
    <row r="235" spans="1:43" x14ac:dyDescent="0.25">
      <c r="A235" s="370"/>
      <c r="B235" s="355"/>
      <c r="C235" s="353"/>
      <c r="D235" s="391"/>
      <c r="E235" s="344"/>
      <c r="F235" s="7" t="s">
        <v>129</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8">
        <v>330000</v>
      </c>
      <c r="AN235" s="192"/>
      <c r="AO235" s="202">
        <v>8</v>
      </c>
      <c r="AP235" s="211">
        <v>330000</v>
      </c>
      <c r="AQ235" s="202" t="s">
        <v>1402</v>
      </c>
    </row>
    <row r="236" spans="1:43" x14ac:dyDescent="0.25">
      <c r="A236" s="370"/>
      <c r="B236" s="355"/>
      <c r="C236" s="353"/>
      <c r="D236" s="391"/>
      <c r="E236" s="344"/>
      <c r="F236" s="7" t="s">
        <v>130</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8">
        <v>100000</v>
      </c>
      <c r="AN236" s="192"/>
      <c r="AO236" s="202">
        <v>1</v>
      </c>
      <c r="AP236" s="211">
        <v>49972</v>
      </c>
      <c r="AQ236" s="202" t="s">
        <v>1403</v>
      </c>
    </row>
    <row r="237" spans="1:43" x14ac:dyDescent="0.25">
      <c r="A237" s="370"/>
      <c r="B237" s="355"/>
      <c r="C237" s="353"/>
      <c r="D237" s="391"/>
      <c r="E237" s="344"/>
      <c r="F237" s="7" t="s">
        <v>131</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8">
        <v>61732</v>
      </c>
      <c r="AN237" s="192"/>
      <c r="AO237" s="202">
        <v>2</v>
      </c>
      <c r="AP237" s="211">
        <v>30000</v>
      </c>
      <c r="AQ237" s="202" t="s">
        <v>1404</v>
      </c>
    </row>
    <row r="238" spans="1:43" x14ac:dyDescent="0.25">
      <c r="A238" s="371"/>
      <c r="B238" s="356"/>
      <c r="C238" s="357"/>
      <c r="D238" s="450"/>
      <c r="E238" s="345"/>
      <c r="F238" s="7" t="s">
        <v>117</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8">
        <v>23710.28</v>
      </c>
      <c r="AN238" s="192"/>
      <c r="AO238" s="202"/>
      <c r="AP238" s="211"/>
      <c r="AQ238" s="202"/>
    </row>
    <row r="239" spans="1:43" x14ac:dyDescent="0.25">
      <c r="A239" s="69"/>
      <c r="B239" s="23" t="s">
        <v>16</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94">
        <f>SUM(AM232:AM238)</f>
        <v>3190608.63</v>
      </c>
      <c r="AN239" s="193">
        <f>AM239/E232</f>
        <v>1.0000000501471746</v>
      </c>
      <c r="AO239" s="202"/>
      <c r="AP239" s="211"/>
      <c r="AQ239" s="202"/>
    </row>
    <row r="240" spans="1:43" x14ac:dyDescent="0.25">
      <c r="A240" s="335">
        <v>26</v>
      </c>
      <c r="B240" s="492" t="s">
        <v>132</v>
      </c>
      <c r="C240" s="493" t="s">
        <v>133</v>
      </c>
      <c r="D240" s="468" t="s">
        <v>938</v>
      </c>
      <c r="E240" s="331">
        <v>1308069.74</v>
      </c>
      <c r="F240" s="7" t="s">
        <v>46</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8">
        <v>150000</v>
      </c>
      <c r="AN240" s="192"/>
      <c r="AO240" s="202"/>
      <c r="AP240" s="211"/>
      <c r="AQ240" s="202" t="s">
        <v>1809</v>
      </c>
    </row>
    <row r="241" spans="1:43" x14ac:dyDescent="0.25">
      <c r="A241" s="335"/>
      <c r="B241" s="492"/>
      <c r="C241" s="493"/>
      <c r="D241" s="468"/>
      <c r="E241" s="331"/>
      <c r="F241" s="7" t="s">
        <v>122</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8">
        <v>606440</v>
      </c>
      <c r="AN241" s="192"/>
      <c r="AO241" s="202">
        <v>4</v>
      </c>
      <c r="AP241" s="211">
        <v>194874</v>
      </c>
      <c r="AQ241" s="202" t="s">
        <v>1710</v>
      </c>
    </row>
    <row r="242" spans="1:43" x14ac:dyDescent="0.25">
      <c r="A242" s="335"/>
      <c r="B242" s="492"/>
      <c r="C242" s="493"/>
      <c r="D242" s="224"/>
      <c r="E242" s="331"/>
      <c r="F242" s="77" t="s">
        <v>35</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8">
        <v>100000</v>
      </c>
      <c r="AN242" s="192"/>
      <c r="AO242" s="202"/>
      <c r="AP242" s="211"/>
      <c r="AQ242" s="202" t="s">
        <v>1711</v>
      </c>
    </row>
    <row r="243" spans="1:43" x14ac:dyDescent="0.25">
      <c r="A243" s="242"/>
      <c r="B243" s="308"/>
      <c r="C243" s="39"/>
      <c r="D243" s="248"/>
      <c r="E243" s="217"/>
      <c r="F243" s="77" t="s">
        <v>32</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8">
        <v>451629</v>
      </c>
      <c r="AN243" s="192"/>
      <c r="AO243" s="202"/>
      <c r="AP243" s="211"/>
      <c r="AQ243" s="202" t="s">
        <v>1712</v>
      </c>
    </row>
    <row r="244" spans="1:43" x14ac:dyDescent="0.25">
      <c r="A244" s="69"/>
      <c r="B244" s="35" t="s">
        <v>16</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94">
        <f>SUM(AM240:AM243)</f>
        <v>1308069</v>
      </c>
      <c r="AN244" s="193">
        <f>AM244/E240</f>
        <v>0.99999943428092752</v>
      </c>
      <c r="AO244" s="202"/>
      <c r="AP244" s="211"/>
      <c r="AQ244" s="202"/>
    </row>
    <row r="245" spans="1:43" s="313" customFormat="1" x14ac:dyDescent="0.25">
      <c r="A245" s="369">
        <v>27</v>
      </c>
      <c r="B245" s="372" t="s">
        <v>134</v>
      </c>
      <c r="C245" s="395" t="s">
        <v>128</v>
      </c>
      <c r="D245" s="392" t="s">
        <v>939</v>
      </c>
      <c r="E245" s="343">
        <v>1800010</v>
      </c>
      <c r="F245" s="171" t="s">
        <v>1081</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223">
        <v>30000.31</v>
      </c>
      <c r="AN245" s="310"/>
      <c r="AO245" s="311"/>
      <c r="AP245" s="312"/>
      <c r="AQ245" s="311"/>
    </row>
    <row r="246" spans="1:43" x14ac:dyDescent="0.25">
      <c r="A246" s="370"/>
      <c r="B246" s="373"/>
      <c r="C246" s="396"/>
      <c r="D246" s="393"/>
      <c r="E246" s="344"/>
      <c r="F246" s="171" t="s">
        <v>218</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98">
        <v>15000</v>
      </c>
      <c r="AN246" s="192"/>
      <c r="AO246" s="202"/>
      <c r="AP246" s="211"/>
      <c r="AQ246" s="202"/>
    </row>
    <row r="247" spans="1:43" x14ac:dyDescent="0.25">
      <c r="A247" s="370"/>
      <c r="B247" s="373"/>
      <c r="C247" s="396"/>
      <c r="D247" s="396"/>
      <c r="E247" s="344"/>
      <c r="F247" s="171" t="s">
        <v>1329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98">
        <v>157913</v>
      </c>
      <c r="AN247" s="192"/>
      <c r="AO247" s="212">
        <v>1</v>
      </c>
      <c r="AP247" s="227">
        <v>5096</v>
      </c>
      <c r="AQ247" s="202"/>
    </row>
    <row r="248" spans="1:43" x14ac:dyDescent="0.25">
      <c r="A248" s="371"/>
      <c r="B248" s="374"/>
      <c r="C248" s="397"/>
      <c r="D248" s="397"/>
      <c r="E248" s="345"/>
      <c r="F248" s="171" t="s">
        <v>556</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98">
        <f t="shared" ref="AM248" si="3">N248+M248+L248+K248+J248+I248+H248+G248</f>
        <v>430000</v>
      </c>
      <c r="AN248" s="192"/>
      <c r="AO248" s="212">
        <v>7</v>
      </c>
      <c r="AP248" s="227">
        <v>525530.54</v>
      </c>
      <c r="AQ248" s="202" t="s">
        <v>1611</v>
      </c>
    </row>
    <row r="249" spans="1:43" x14ac:dyDescent="0.25">
      <c r="A249" s="209"/>
      <c r="B249" s="252"/>
      <c r="C249" s="247"/>
      <c r="D249" s="315"/>
      <c r="E249" s="217"/>
      <c r="F249" s="316" t="s">
        <v>228</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98">
        <f>K249+V249</f>
        <v>1040000</v>
      </c>
      <c r="AN249" s="192"/>
      <c r="AO249" s="212">
        <v>8</v>
      </c>
      <c r="AP249" s="227">
        <v>1011513</v>
      </c>
      <c r="AQ249" s="202" t="s">
        <v>1550</v>
      </c>
    </row>
    <row r="250" spans="1:43" x14ac:dyDescent="0.25">
      <c r="A250" s="69"/>
      <c r="B250" s="36" t="s">
        <v>16</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94">
        <f>SUM(AM245:AM249)</f>
        <v>1672913.31</v>
      </c>
      <c r="AN250" s="193">
        <f>AM250/E245</f>
        <v>0.92939112004933311</v>
      </c>
      <c r="AO250" s="202"/>
      <c r="AP250" s="211"/>
      <c r="AQ250" s="202"/>
    </row>
    <row r="251" spans="1:43" ht="15" customHeight="1" x14ac:dyDescent="0.25">
      <c r="A251" s="369">
        <v>28</v>
      </c>
      <c r="B251" s="372" t="s">
        <v>135</v>
      </c>
      <c r="C251" s="395" t="s">
        <v>136</v>
      </c>
      <c r="D251" s="392" t="s">
        <v>940</v>
      </c>
      <c r="E251" s="343">
        <v>1152550</v>
      </c>
      <c r="F251" s="7" t="s">
        <v>25</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8">
        <v>134000</v>
      </c>
      <c r="AN251" s="192"/>
      <c r="AO251" s="202">
        <v>2</v>
      </c>
      <c r="AP251" s="211">
        <v>53376</v>
      </c>
      <c r="AQ251" s="202"/>
    </row>
    <row r="252" spans="1:43" x14ac:dyDescent="0.25">
      <c r="A252" s="371"/>
      <c r="B252" s="373"/>
      <c r="C252" s="397"/>
      <c r="D252" s="394"/>
      <c r="E252" s="345"/>
      <c r="F252" s="7" t="s">
        <v>137</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8">
        <v>190500</v>
      </c>
      <c r="AN252" s="192"/>
      <c r="AO252" s="202"/>
      <c r="AP252" s="211"/>
      <c r="AQ252" s="202" t="s">
        <v>1578</v>
      </c>
    </row>
    <row r="253" spans="1:43" x14ac:dyDescent="0.25">
      <c r="A253" s="209"/>
      <c r="B253" s="373"/>
      <c r="C253" s="247"/>
      <c r="D253" s="248"/>
      <c r="E253" s="217"/>
      <c r="F253" s="77" t="s">
        <v>26</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8">
        <v>95200</v>
      </c>
      <c r="AN253" s="192"/>
      <c r="AO253" s="202"/>
      <c r="AP253" s="211"/>
      <c r="AQ253" s="202" t="s">
        <v>1411</v>
      </c>
    </row>
    <row r="254" spans="1:43" x14ac:dyDescent="0.25">
      <c r="A254" s="209"/>
      <c r="B254" s="373"/>
      <c r="C254" s="247"/>
      <c r="D254" s="248"/>
      <c r="E254" s="217"/>
      <c r="F254" s="77" t="s">
        <v>717</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8">
        <v>76250</v>
      </c>
      <c r="AN254" s="192"/>
      <c r="AO254" s="202"/>
      <c r="AP254" s="211"/>
      <c r="AQ254" s="202"/>
    </row>
    <row r="255" spans="1:43" x14ac:dyDescent="0.25">
      <c r="A255" s="209"/>
      <c r="B255" s="252"/>
      <c r="C255" s="247"/>
      <c r="D255" s="248"/>
      <c r="E255" s="217"/>
      <c r="F255" s="77" t="s">
        <v>21</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8">
        <v>409000</v>
      </c>
      <c r="AN255" s="192"/>
      <c r="AO255" s="202">
        <v>2</v>
      </c>
      <c r="AP255" s="211">
        <v>91789.75</v>
      </c>
      <c r="AQ255" s="202"/>
    </row>
    <row r="256" spans="1:43" x14ac:dyDescent="0.25">
      <c r="A256" s="209"/>
      <c r="B256" s="252"/>
      <c r="C256" s="247"/>
      <c r="D256" s="248"/>
      <c r="E256" s="217"/>
      <c r="F256" s="77" t="s">
        <v>24</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8">
        <v>247600</v>
      </c>
      <c r="AN256" s="192"/>
      <c r="AO256" s="202">
        <v>1</v>
      </c>
      <c r="AP256" s="211">
        <v>50000</v>
      </c>
      <c r="AQ256" s="202"/>
    </row>
    <row r="257" spans="1:43" x14ac:dyDescent="0.25">
      <c r="A257" s="69"/>
      <c r="B257" s="36" t="s">
        <v>16</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94">
        <f>SUM(AM251:AM256)</f>
        <v>1152550</v>
      </c>
      <c r="AN257" s="193">
        <f>AM257/E251</f>
        <v>1</v>
      </c>
      <c r="AO257" s="202"/>
      <c r="AP257" s="211"/>
      <c r="AQ257" s="202"/>
    </row>
    <row r="258" spans="1:43" x14ac:dyDescent="0.25">
      <c r="A258" s="369">
        <v>29</v>
      </c>
      <c r="B258" s="372" t="s">
        <v>138</v>
      </c>
      <c r="C258" s="395" t="s">
        <v>128</v>
      </c>
      <c r="D258" s="392" t="s">
        <v>1154</v>
      </c>
      <c r="E258" s="343">
        <v>953512.25</v>
      </c>
      <c r="F258" s="7" t="s">
        <v>26</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8">
        <v>314121</v>
      </c>
      <c r="AN258" s="192"/>
      <c r="AO258" s="202"/>
      <c r="AP258" s="211"/>
      <c r="AQ258" s="202"/>
    </row>
    <row r="259" spans="1:43" x14ac:dyDescent="0.25">
      <c r="A259" s="370"/>
      <c r="B259" s="373"/>
      <c r="C259" s="396"/>
      <c r="D259" s="471"/>
      <c r="E259" s="344"/>
      <c r="F259" s="7" t="s">
        <v>48</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v>178784</v>
      </c>
      <c r="AN259" s="192"/>
      <c r="AO259" s="202">
        <v>3</v>
      </c>
      <c r="AP259" s="211">
        <v>150000</v>
      </c>
      <c r="AQ259" s="202"/>
    </row>
    <row r="260" spans="1:43" x14ac:dyDescent="0.25">
      <c r="A260" s="370"/>
      <c r="B260" s="373"/>
      <c r="C260" s="396"/>
      <c r="D260" s="471"/>
      <c r="E260" s="344"/>
      <c r="F260" s="7" t="s">
        <v>76</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v>78041</v>
      </c>
      <c r="AN260" s="192"/>
      <c r="AO260" s="202"/>
      <c r="AP260" s="211"/>
      <c r="AQ260" s="202"/>
    </row>
    <row r="261" spans="1:43" x14ac:dyDescent="0.25">
      <c r="A261" s="370"/>
      <c r="B261" s="373"/>
      <c r="C261" s="396"/>
      <c r="D261" s="471"/>
      <c r="E261" s="344"/>
      <c r="F261" s="7" t="s">
        <v>35</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8">
        <v>59595</v>
      </c>
      <c r="AN261" s="192"/>
      <c r="AO261" s="202"/>
      <c r="AP261" s="211"/>
      <c r="AQ261" s="202"/>
    </row>
    <row r="262" spans="1:43" s="213" customFormat="1" x14ac:dyDescent="0.25">
      <c r="A262" s="370"/>
      <c r="B262" s="373"/>
      <c r="C262" s="396"/>
      <c r="D262" s="471"/>
      <c r="E262" s="344"/>
      <c r="F262" s="7" t="s">
        <v>73</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v>25000</v>
      </c>
      <c r="AN262" s="192"/>
      <c r="AO262" s="212">
        <v>1</v>
      </c>
      <c r="AP262" s="227">
        <v>25000</v>
      </c>
      <c r="AQ262" s="212"/>
    </row>
    <row r="263" spans="1:43" x14ac:dyDescent="0.25">
      <c r="A263" s="371"/>
      <c r="B263" s="374"/>
      <c r="C263" s="397"/>
      <c r="D263" s="472"/>
      <c r="E263" s="345"/>
      <c r="F263" s="7" t="s">
        <v>82</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v>297973</v>
      </c>
      <c r="AN263" s="192"/>
      <c r="AO263" s="202">
        <v>4</v>
      </c>
      <c r="AP263" s="211">
        <v>160000</v>
      </c>
      <c r="AQ263" s="202"/>
    </row>
    <row r="264" spans="1:43" x14ac:dyDescent="0.25">
      <c r="A264" s="69"/>
      <c r="B264" s="36" t="s">
        <v>16</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f>SUM(AM258:AM263)</f>
        <v>953514</v>
      </c>
      <c r="AN264" s="193">
        <f>AM264/E258</f>
        <v>1.0000018353198923</v>
      </c>
      <c r="AO264" s="202"/>
      <c r="AP264" s="211"/>
      <c r="AQ264" s="202"/>
    </row>
    <row r="265" spans="1:43" x14ac:dyDescent="0.25">
      <c r="A265" s="369">
        <v>30</v>
      </c>
      <c r="B265" s="372" t="s">
        <v>139</v>
      </c>
      <c r="C265" s="395" t="s">
        <v>128</v>
      </c>
      <c r="D265" s="392" t="s">
        <v>1153</v>
      </c>
      <c r="E265" s="343">
        <v>1038761.25</v>
      </c>
      <c r="F265" s="7" t="s">
        <v>73</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98">
        <v>10000</v>
      </c>
      <c r="AN265" s="192"/>
      <c r="AO265" s="202"/>
      <c r="AP265" s="211"/>
      <c r="AQ265" s="98" t="s">
        <v>1642</v>
      </c>
    </row>
    <row r="266" spans="1:43" x14ac:dyDescent="0.25">
      <c r="A266" s="370"/>
      <c r="B266" s="373"/>
      <c r="C266" s="396"/>
      <c r="D266" s="396"/>
      <c r="E266" s="344"/>
      <c r="F266" s="7" t="s">
        <v>24</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v>280000</v>
      </c>
      <c r="AN266" s="192"/>
      <c r="AO266" s="202"/>
      <c r="AP266" s="211"/>
      <c r="AQ266" s="202"/>
    </row>
    <row r="267" spans="1:43" x14ac:dyDescent="0.25">
      <c r="A267" s="370"/>
      <c r="B267" s="373"/>
      <c r="C267" s="396"/>
      <c r="D267" s="396"/>
      <c r="E267" s="344"/>
      <c r="F267" s="7" t="s">
        <v>35</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v>7500</v>
      </c>
      <c r="AN267" s="192"/>
      <c r="AO267" s="202"/>
      <c r="AP267" s="211"/>
      <c r="AQ267" s="202"/>
    </row>
    <row r="268" spans="1:43" x14ac:dyDescent="0.25">
      <c r="A268" s="370"/>
      <c r="B268" s="373"/>
      <c r="C268" s="396"/>
      <c r="D268" s="396"/>
      <c r="E268" s="344"/>
      <c r="F268" s="7" t="s">
        <v>48</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v>216261</v>
      </c>
      <c r="AN268" s="192"/>
      <c r="AO268" s="202"/>
      <c r="AP268" s="211"/>
      <c r="AQ268" s="202"/>
    </row>
    <row r="269" spans="1:43" x14ac:dyDescent="0.25">
      <c r="A269" s="370"/>
      <c r="B269" s="373"/>
      <c r="C269" s="396"/>
      <c r="D269" s="396"/>
      <c r="E269" s="344"/>
      <c r="F269" s="7" t="s">
        <v>76</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v>25000</v>
      </c>
      <c r="AN269" s="192"/>
      <c r="AO269" s="202"/>
      <c r="AP269" s="211"/>
      <c r="AQ269" s="202"/>
    </row>
    <row r="270" spans="1:43" x14ac:dyDescent="0.25">
      <c r="A270" s="371"/>
      <c r="B270" s="374"/>
      <c r="C270" s="397"/>
      <c r="D270" s="397"/>
      <c r="E270" s="345"/>
      <c r="F270" s="7" t="s">
        <v>26</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98">
        <v>500000</v>
      </c>
      <c r="AN270" s="192"/>
      <c r="AO270" s="202">
        <v>5</v>
      </c>
      <c r="AP270" s="211">
        <v>499507</v>
      </c>
      <c r="AQ270" s="202" t="s">
        <v>1274</v>
      </c>
    </row>
    <row r="271" spans="1:43" x14ac:dyDescent="0.25">
      <c r="A271" s="69"/>
      <c r="B271" s="35" t="s">
        <v>16</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f>SUM(AM265:AM270)</f>
        <v>1038761</v>
      </c>
      <c r="AN271" s="193">
        <f>AM271/E265</f>
        <v>0.99999975932871965</v>
      </c>
      <c r="AO271" s="202"/>
      <c r="AP271" s="211"/>
      <c r="AQ271" s="202"/>
    </row>
    <row r="272" spans="1:43" ht="15" customHeight="1" x14ac:dyDescent="0.25">
      <c r="A272" s="369">
        <v>31</v>
      </c>
      <c r="B272" s="372" t="s">
        <v>140</v>
      </c>
      <c r="C272" s="395" t="s">
        <v>128</v>
      </c>
      <c r="D272" s="340" t="s">
        <v>1152</v>
      </c>
      <c r="E272" s="377">
        <v>995229.4800000001</v>
      </c>
      <c r="F272" s="7" t="s">
        <v>26</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v>475000</v>
      </c>
      <c r="AN272" s="192"/>
      <c r="AO272" s="202">
        <v>5</v>
      </c>
      <c r="AP272" s="211">
        <v>475000</v>
      </c>
      <c r="AQ272" s="202" t="s">
        <v>1612</v>
      </c>
    </row>
    <row r="273" spans="1:43" x14ac:dyDescent="0.25">
      <c r="A273" s="370"/>
      <c r="B273" s="373"/>
      <c r="C273" s="396"/>
      <c r="D273" s="439"/>
      <c r="E273" s="469"/>
      <c r="F273" s="7" t="s">
        <v>48</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v>240000</v>
      </c>
      <c r="AN273" s="192"/>
      <c r="AO273" s="202"/>
      <c r="AP273" s="211"/>
      <c r="AQ273" s="202"/>
    </row>
    <row r="274" spans="1:43" x14ac:dyDescent="0.25">
      <c r="A274" s="370"/>
      <c r="B274" s="373"/>
      <c r="C274" s="396"/>
      <c r="D274" s="439"/>
      <c r="E274" s="469"/>
      <c r="F274" s="7" t="s">
        <v>76</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v>20000</v>
      </c>
      <c r="AN274" s="192"/>
      <c r="AO274" s="202">
        <v>1</v>
      </c>
      <c r="AP274" s="211">
        <v>19716</v>
      </c>
      <c r="AQ274" s="202"/>
    </row>
    <row r="275" spans="1:43" x14ac:dyDescent="0.25">
      <c r="A275" s="370"/>
      <c r="B275" s="373"/>
      <c r="C275" s="396"/>
      <c r="D275" s="439"/>
      <c r="E275" s="469"/>
      <c r="F275" s="7" t="s">
        <v>73</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v>10229.17</v>
      </c>
      <c r="AN275" s="192"/>
      <c r="AO275" s="202"/>
      <c r="AP275" s="211"/>
      <c r="AQ275" s="202"/>
    </row>
    <row r="276" spans="1:43" x14ac:dyDescent="0.25">
      <c r="A276" s="370"/>
      <c r="B276" s="373"/>
      <c r="C276" s="396"/>
      <c r="D276" s="439"/>
      <c r="E276" s="469"/>
      <c r="F276" s="7" t="s">
        <v>141</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v>10000</v>
      </c>
      <c r="AN276" s="192"/>
      <c r="AO276" s="202"/>
      <c r="AP276" s="211"/>
      <c r="AQ276" s="202"/>
    </row>
    <row r="277" spans="1:43" x14ac:dyDescent="0.25">
      <c r="A277" s="370"/>
      <c r="B277" s="373"/>
      <c r="C277" s="396"/>
      <c r="D277" s="439"/>
      <c r="E277" s="469"/>
      <c r="F277" s="7" t="s">
        <v>82</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v>228000</v>
      </c>
      <c r="AN277" s="192"/>
      <c r="AO277" s="202">
        <v>6</v>
      </c>
      <c r="AP277" s="211">
        <v>228000</v>
      </c>
      <c r="AQ277" s="202"/>
    </row>
    <row r="278" spans="1:43" x14ac:dyDescent="0.25">
      <c r="A278" s="371"/>
      <c r="B278" s="374"/>
      <c r="C278" s="397"/>
      <c r="D278" s="440"/>
      <c r="E278" s="470"/>
      <c r="F278" s="7" t="s">
        <v>35</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v>12000</v>
      </c>
      <c r="AN278" s="192"/>
      <c r="AO278" s="202"/>
      <c r="AP278" s="211"/>
      <c r="AQ278" s="202"/>
    </row>
    <row r="279" spans="1:43" x14ac:dyDescent="0.25">
      <c r="A279" s="67"/>
      <c r="B279" s="41" t="s">
        <v>16</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f>SUM(AM272:AM278)</f>
        <v>995229.17</v>
      </c>
      <c r="AN279" s="193">
        <f>AM279/E272</f>
        <v>0.99999968851404997</v>
      </c>
      <c r="AO279" s="202"/>
      <c r="AP279" s="211"/>
      <c r="AQ279" s="202"/>
    </row>
    <row r="280" spans="1:43" s="213" customFormat="1" x14ac:dyDescent="0.25">
      <c r="A280" s="452">
        <v>32</v>
      </c>
      <c r="B280" s="354" t="s">
        <v>142</v>
      </c>
      <c r="C280" s="352" t="s">
        <v>143</v>
      </c>
      <c r="D280" s="340" t="s">
        <v>1795</v>
      </c>
      <c r="E280" s="343">
        <v>1220168.31</v>
      </c>
      <c r="F280" s="7" t="s">
        <v>46</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98">
        <v>580129</v>
      </c>
      <c r="AN280" s="192"/>
      <c r="AO280" s="212"/>
      <c r="AP280" s="227"/>
      <c r="AQ280" s="212"/>
    </row>
    <row r="281" spans="1:43" s="213" customFormat="1" x14ac:dyDescent="0.25">
      <c r="A281" s="426"/>
      <c r="B281" s="355"/>
      <c r="C281" s="353"/>
      <c r="D281" s="353"/>
      <c r="E281" s="344"/>
      <c r="F281" s="7" t="s">
        <v>82</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98">
        <v>96666</v>
      </c>
      <c r="AN281" s="192"/>
      <c r="AO281" s="212"/>
      <c r="AP281" s="227"/>
      <c r="AQ281" s="212"/>
    </row>
    <row r="282" spans="1:43" s="213" customFormat="1" x14ac:dyDescent="0.25">
      <c r="A282" s="426"/>
      <c r="B282" s="355"/>
      <c r="C282" s="353"/>
      <c r="D282" s="353"/>
      <c r="E282" s="344"/>
      <c r="F282" s="7" t="s">
        <v>32</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98">
        <v>446720</v>
      </c>
      <c r="AN282" s="192"/>
      <c r="AO282" s="212">
        <v>7</v>
      </c>
      <c r="AP282" s="227">
        <v>438318</v>
      </c>
      <c r="AQ282" s="212" t="s">
        <v>1683</v>
      </c>
    </row>
    <row r="283" spans="1:43" s="213" customFormat="1" x14ac:dyDescent="0.25">
      <c r="A283" s="426"/>
      <c r="B283" s="355"/>
      <c r="C283" s="353"/>
      <c r="D283" s="353"/>
      <c r="E283" s="344"/>
      <c r="F283" s="7" t="s">
        <v>26</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98">
        <v>38656</v>
      </c>
      <c r="AN283" s="192"/>
      <c r="AO283" s="212"/>
      <c r="AP283" s="227"/>
      <c r="AQ283" s="212"/>
    </row>
    <row r="284" spans="1:43" s="213" customFormat="1" x14ac:dyDescent="0.25">
      <c r="A284" s="427"/>
      <c r="B284" s="356"/>
      <c r="C284" s="357"/>
      <c r="D284" s="357"/>
      <c r="E284" s="345"/>
      <c r="F284" s="7" t="s">
        <v>35</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98">
        <v>57997</v>
      </c>
      <c r="AN284" s="192"/>
      <c r="AO284" s="212"/>
      <c r="AP284" s="227"/>
      <c r="AQ284" s="212"/>
    </row>
    <row r="285" spans="1:43" x14ac:dyDescent="0.25">
      <c r="A285" s="68"/>
      <c r="B285" s="21" t="s">
        <v>16</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f>AM280+AM281+AM282+AM283+AM284</f>
        <v>1220168</v>
      </c>
      <c r="AN285" s="193">
        <f>AM285/E280</f>
        <v>0.99999974593668961</v>
      </c>
      <c r="AO285" s="202"/>
      <c r="AP285" s="211"/>
      <c r="AQ285" s="202"/>
    </row>
    <row r="286" spans="1:43" x14ac:dyDescent="0.25">
      <c r="A286" s="369">
        <v>33</v>
      </c>
      <c r="B286" s="354" t="s">
        <v>144</v>
      </c>
      <c r="C286" s="352" t="s">
        <v>143</v>
      </c>
      <c r="D286" s="340" t="s">
        <v>941</v>
      </c>
      <c r="E286" s="343">
        <v>2409123.71</v>
      </c>
      <c r="F286" s="7" t="s">
        <v>21</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f t="shared" ref="AM286:AM291" si="4">G286+H286+I286+J286+K286+L286+M286+N286</f>
        <v>1374053.65</v>
      </c>
      <c r="AN286" s="192"/>
      <c r="AO286" s="202">
        <v>15</v>
      </c>
      <c r="AP286" s="211">
        <v>1285229</v>
      </c>
      <c r="AQ286" s="202" t="s">
        <v>1796</v>
      </c>
    </row>
    <row r="287" spans="1:43" x14ac:dyDescent="0.25">
      <c r="A287" s="370"/>
      <c r="B287" s="355"/>
      <c r="C287" s="353"/>
      <c r="D287" s="341"/>
      <c r="E287" s="344"/>
      <c r="F287" s="7" t="s">
        <v>228</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f t="shared" si="4"/>
        <v>498998.43</v>
      </c>
      <c r="AN287" s="192"/>
      <c r="AO287" s="202">
        <v>9</v>
      </c>
      <c r="AP287" s="211">
        <v>487605</v>
      </c>
      <c r="AQ287" s="202" t="s">
        <v>1797</v>
      </c>
    </row>
    <row r="288" spans="1:43" x14ac:dyDescent="0.25">
      <c r="A288" s="370"/>
      <c r="B288" s="355"/>
      <c r="C288" s="353"/>
      <c r="D288" s="341"/>
      <c r="E288" s="344"/>
      <c r="F288" s="7" t="s">
        <v>145</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f t="shared" si="4"/>
        <v>113643.53</v>
      </c>
      <c r="AN288" s="192"/>
      <c r="AO288" s="202"/>
      <c r="AP288" s="211"/>
      <c r="AQ288" s="202" t="s">
        <v>1798</v>
      </c>
    </row>
    <row r="289" spans="1:43" x14ac:dyDescent="0.25">
      <c r="A289" s="370"/>
      <c r="B289" s="355"/>
      <c r="C289" s="353"/>
      <c r="D289" s="341"/>
      <c r="E289" s="344"/>
      <c r="F289" s="7" t="s">
        <v>32</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f t="shared" si="4"/>
        <v>103312.3</v>
      </c>
      <c r="AN289" s="192"/>
      <c r="AO289" s="202"/>
      <c r="AP289" s="211"/>
      <c r="AQ289" s="202" t="s">
        <v>1798</v>
      </c>
    </row>
    <row r="290" spans="1:43" x14ac:dyDescent="0.25">
      <c r="A290" s="370"/>
      <c r="B290" s="355"/>
      <c r="C290" s="353"/>
      <c r="D290" s="341"/>
      <c r="E290" s="344"/>
      <c r="F290" s="7" t="s">
        <v>218</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f t="shared" si="4"/>
        <v>208576.3</v>
      </c>
      <c r="AN290" s="192"/>
      <c r="AO290" s="202">
        <v>1</v>
      </c>
      <c r="AP290" s="211">
        <v>200000</v>
      </c>
      <c r="AQ290" s="202" t="s">
        <v>1799</v>
      </c>
    </row>
    <row r="291" spans="1:43" x14ac:dyDescent="0.25">
      <c r="A291" s="370"/>
      <c r="B291" s="355"/>
      <c r="C291" s="353"/>
      <c r="D291" s="341"/>
      <c r="E291" s="344"/>
      <c r="F291" s="7" t="s">
        <v>1013</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f t="shared" si="4"/>
        <v>110539.5</v>
      </c>
      <c r="AN291" s="192"/>
      <c r="AO291" s="202">
        <v>4</v>
      </c>
      <c r="AP291" s="211">
        <v>110524</v>
      </c>
      <c r="AQ291" s="202" t="s">
        <v>1416</v>
      </c>
    </row>
    <row r="292" spans="1:43" x14ac:dyDescent="0.25">
      <c r="A292" s="69"/>
      <c r="B292" s="23" t="s">
        <v>16</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f>SUM(AM286:AM291)</f>
        <v>2409123.71</v>
      </c>
      <c r="AN292" s="193">
        <f>AM292/E286</f>
        <v>1</v>
      </c>
      <c r="AO292" s="202"/>
      <c r="AP292" s="211"/>
      <c r="AQ292" s="202"/>
    </row>
    <row r="293" spans="1:43" x14ac:dyDescent="0.25">
      <c r="A293" s="369">
        <v>34</v>
      </c>
      <c r="B293" s="354" t="s">
        <v>146</v>
      </c>
      <c r="C293" s="352" t="s">
        <v>143</v>
      </c>
      <c r="D293" s="340" t="s">
        <v>942</v>
      </c>
      <c r="E293" s="343">
        <v>2614037.58</v>
      </c>
      <c r="F293" s="7" t="s">
        <v>1014</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7">
        <v>150000</v>
      </c>
      <c r="AN293" s="192"/>
      <c r="AO293" s="202"/>
      <c r="AP293" s="211"/>
      <c r="AQ293" s="202" t="s">
        <v>1177</v>
      </c>
    </row>
    <row r="294" spans="1:43" x14ac:dyDescent="0.25">
      <c r="A294" s="370"/>
      <c r="B294" s="355"/>
      <c r="C294" s="353"/>
      <c r="D294" s="353"/>
      <c r="E294" s="344"/>
      <c r="F294" s="7" t="s">
        <v>1015</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7">
        <v>50000</v>
      </c>
      <c r="AN294" s="192"/>
      <c r="AO294" s="202">
        <v>1</v>
      </c>
      <c r="AP294" s="211">
        <v>39067.81</v>
      </c>
      <c r="AQ294" s="202" t="s">
        <v>1620</v>
      </c>
    </row>
    <row r="295" spans="1:43" x14ac:dyDescent="0.25">
      <c r="A295" s="370"/>
      <c r="B295" s="355"/>
      <c r="C295" s="353"/>
      <c r="D295" s="353"/>
      <c r="E295" s="344"/>
      <c r="F295" s="7" t="s">
        <v>1016</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v>1010000</v>
      </c>
      <c r="AN295" s="192"/>
      <c r="AO295" s="202">
        <v>3</v>
      </c>
      <c r="AP295" s="211">
        <v>600000</v>
      </c>
      <c r="AQ295" s="202" t="s">
        <v>1684</v>
      </c>
    </row>
    <row r="296" spans="1:43" x14ac:dyDescent="0.25">
      <c r="A296" s="370"/>
      <c r="B296" s="355"/>
      <c r="C296" s="353"/>
      <c r="D296" s="353"/>
      <c r="E296" s="344"/>
      <c r="F296" s="7" t="s">
        <v>1017</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v>90000</v>
      </c>
      <c r="AN296" s="192"/>
      <c r="AO296" s="202"/>
      <c r="AP296" s="211"/>
      <c r="AQ296" s="202" t="s">
        <v>1621</v>
      </c>
    </row>
    <row r="297" spans="1:43" x14ac:dyDescent="0.25">
      <c r="A297" s="370"/>
      <c r="B297" s="355"/>
      <c r="C297" s="353"/>
      <c r="D297" s="353"/>
      <c r="E297" s="344"/>
      <c r="F297" s="7" t="s">
        <v>1018</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v>100000</v>
      </c>
      <c r="AN297" s="192"/>
      <c r="AO297" s="202">
        <v>1</v>
      </c>
      <c r="AP297" s="211">
        <v>86357</v>
      </c>
      <c r="AQ297" s="319" t="s">
        <v>1622</v>
      </c>
    </row>
    <row r="298" spans="1:43" x14ac:dyDescent="0.25">
      <c r="A298" s="370"/>
      <c r="B298" s="355"/>
      <c r="C298" s="353"/>
      <c r="D298" s="353"/>
      <c r="E298" s="344"/>
      <c r="F298" s="7" t="s">
        <v>1019</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v>300000</v>
      </c>
      <c r="AN298" s="192"/>
      <c r="AO298" s="202">
        <v>15</v>
      </c>
      <c r="AP298" s="211">
        <v>300000</v>
      </c>
      <c r="AQ298" s="202" t="s">
        <v>1623</v>
      </c>
    </row>
    <row r="299" spans="1:43" x14ac:dyDescent="0.25">
      <c r="A299" s="370"/>
      <c r="B299" s="355"/>
      <c r="C299" s="353"/>
      <c r="D299" s="353"/>
      <c r="E299" s="344"/>
      <c r="F299" s="7" t="s">
        <v>1020</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v>80000</v>
      </c>
      <c r="AN299" s="192"/>
      <c r="AO299" s="202">
        <v>3</v>
      </c>
      <c r="AP299" s="211">
        <v>80000</v>
      </c>
      <c r="AQ299" s="202" t="s">
        <v>1624</v>
      </c>
    </row>
    <row r="300" spans="1:43" x14ac:dyDescent="0.25">
      <c r="A300" s="370"/>
      <c r="B300" s="355"/>
      <c r="C300" s="353"/>
      <c r="D300" s="353"/>
      <c r="E300" s="344"/>
      <c r="F300" s="7" t="s">
        <v>1021</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v>239796.05</v>
      </c>
      <c r="AN300" s="192"/>
      <c r="AO300" s="202">
        <v>1</v>
      </c>
      <c r="AP300" s="211">
        <v>79303.399999999994</v>
      </c>
      <c r="AQ300" s="319" t="s">
        <v>1685</v>
      </c>
    </row>
    <row r="301" spans="1:43" x14ac:dyDescent="0.25">
      <c r="A301" s="370"/>
      <c r="B301" s="355"/>
      <c r="C301" s="353"/>
      <c r="D301" s="353"/>
      <c r="E301" s="344"/>
      <c r="F301" s="7" t="s">
        <v>1022</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v>245000</v>
      </c>
      <c r="AN301" s="192"/>
      <c r="AO301" s="202">
        <v>2</v>
      </c>
      <c r="AP301" s="211">
        <v>307703</v>
      </c>
      <c r="AQ301" s="202" t="s">
        <v>1625</v>
      </c>
    </row>
    <row r="302" spans="1:43" x14ac:dyDescent="0.25">
      <c r="A302" s="370"/>
      <c r="B302" s="355"/>
      <c r="C302" s="353"/>
      <c r="D302" s="353"/>
      <c r="E302" s="344"/>
      <c r="F302" s="7" t="s">
        <v>1023</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v>299241.53000000003</v>
      </c>
      <c r="AN302" s="192"/>
      <c r="AO302" s="202"/>
      <c r="AP302" s="211"/>
      <c r="AQ302" s="202" t="s">
        <v>1621</v>
      </c>
    </row>
    <row r="303" spans="1:43" x14ac:dyDescent="0.25">
      <c r="A303" s="209"/>
      <c r="B303" s="210"/>
      <c r="C303" s="139"/>
      <c r="D303" s="216"/>
      <c r="E303" s="217"/>
      <c r="F303" s="7" t="s">
        <v>1219</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v>50000</v>
      </c>
      <c r="AN303" s="192"/>
      <c r="AO303" s="202"/>
      <c r="AP303" s="211"/>
      <c r="AQ303" s="202" t="s">
        <v>1621</v>
      </c>
    </row>
    <row r="304" spans="1:43" x14ac:dyDescent="0.25">
      <c r="A304" s="69"/>
      <c r="B304" s="23" t="s">
        <v>16</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f>SUM(AM293:AM303)</f>
        <v>2614037.58</v>
      </c>
      <c r="AN304" s="193">
        <f>AM304/E293</f>
        <v>1</v>
      </c>
      <c r="AO304" s="202"/>
      <c r="AP304" s="211"/>
      <c r="AQ304" s="202"/>
    </row>
    <row r="305" spans="1:43" x14ac:dyDescent="0.25">
      <c r="A305" s="369">
        <v>35</v>
      </c>
      <c r="B305" s="354" t="s">
        <v>148</v>
      </c>
      <c r="C305" s="352" t="s">
        <v>143</v>
      </c>
      <c r="D305" s="340" t="s">
        <v>943</v>
      </c>
      <c r="E305" s="343">
        <v>2026526.11</v>
      </c>
      <c r="F305" s="46" t="s">
        <v>234</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v>100000</v>
      </c>
      <c r="AN305" s="192"/>
      <c r="AO305" s="202"/>
      <c r="AP305" s="211"/>
      <c r="AQ305" s="202" t="s">
        <v>1361</v>
      </c>
    </row>
    <row r="306" spans="1:43" x14ac:dyDescent="0.25">
      <c r="A306" s="370"/>
      <c r="B306" s="355"/>
      <c r="C306" s="353"/>
      <c r="D306" s="391"/>
      <c r="E306" s="344"/>
      <c r="F306" s="46" t="s">
        <v>69</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v>200000</v>
      </c>
      <c r="AN306" s="192"/>
      <c r="AO306" s="202"/>
      <c r="AP306" s="211"/>
      <c r="AQ306" s="202" t="s">
        <v>1626</v>
      </c>
    </row>
    <row r="307" spans="1:43" x14ac:dyDescent="0.25">
      <c r="A307" s="370"/>
      <c r="B307" s="355"/>
      <c r="C307" s="353"/>
      <c r="D307" s="391"/>
      <c r="E307" s="344"/>
      <c r="F307" s="46" t="s">
        <v>442</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v>437480.28</v>
      </c>
      <c r="AN307" s="192"/>
      <c r="AO307" s="202">
        <v>11</v>
      </c>
      <c r="AP307" s="211">
        <v>550000</v>
      </c>
      <c r="AQ307" s="202" t="s">
        <v>1627</v>
      </c>
    </row>
    <row r="308" spans="1:43" x14ac:dyDescent="0.25">
      <c r="A308" s="370"/>
      <c r="B308" s="355"/>
      <c r="C308" s="353"/>
      <c r="D308" s="391"/>
      <c r="E308" s="344"/>
      <c r="F308" s="46" t="s">
        <v>231</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v>68330.75</v>
      </c>
      <c r="AN308" s="192"/>
      <c r="AO308" s="202"/>
      <c r="AP308" s="211"/>
      <c r="AQ308" s="202" t="s">
        <v>1362</v>
      </c>
    </row>
    <row r="309" spans="1:43" x14ac:dyDescent="0.25">
      <c r="A309" s="370"/>
      <c r="B309" s="355"/>
      <c r="C309" s="353"/>
      <c r="D309" s="391"/>
      <c r="E309" s="344"/>
      <c r="F309" s="46" t="s">
        <v>65</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v>109493.15</v>
      </c>
      <c r="AN309" s="192"/>
      <c r="AO309" s="202">
        <v>1</v>
      </c>
      <c r="AP309" s="211">
        <v>94525</v>
      </c>
      <c r="AQ309" s="202" t="s">
        <v>1628</v>
      </c>
    </row>
    <row r="310" spans="1:43" x14ac:dyDescent="0.25">
      <c r="A310" s="370"/>
      <c r="B310" s="355"/>
      <c r="C310" s="353"/>
      <c r="D310" s="391"/>
      <c r="E310" s="344"/>
      <c r="F310" s="46" t="s">
        <v>66</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v>755738.07</v>
      </c>
      <c r="AN310" s="192"/>
      <c r="AO310" s="202">
        <v>8</v>
      </c>
      <c r="AP310" s="211">
        <v>937479</v>
      </c>
      <c r="AQ310" s="202"/>
    </row>
    <row r="311" spans="1:43" x14ac:dyDescent="0.25">
      <c r="A311" s="371"/>
      <c r="B311" s="356"/>
      <c r="C311" s="357"/>
      <c r="D311" s="450"/>
      <c r="E311" s="345"/>
      <c r="F311" s="46" t="s">
        <v>44</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v>355483.86</v>
      </c>
      <c r="AN311" s="192"/>
      <c r="AO311" s="202">
        <v>1</v>
      </c>
      <c r="AP311" s="211">
        <v>79912</v>
      </c>
      <c r="AQ311" s="202" t="s">
        <v>1629</v>
      </c>
    </row>
    <row r="312" spans="1:43" x14ac:dyDescent="0.25">
      <c r="A312" s="69"/>
      <c r="B312" s="23" t="s">
        <v>16</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f>SUM(AM305:AM311)</f>
        <v>2026526.1099999999</v>
      </c>
      <c r="AN312" s="193">
        <f>AM312/E305</f>
        <v>0.99999999999999989</v>
      </c>
      <c r="AO312" s="202"/>
      <c r="AP312" s="211"/>
      <c r="AQ312" s="202"/>
    </row>
    <row r="313" spans="1:43" x14ac:dyDescent="0.25">
      <c r="A313" s="369">
        <v>36</v>
      </c>
      <c r="B313" s="354" t="s">
        <v>1024</v>
      </c>
      <c r="C313" s="352" t="s">
        <v>143</v>
      </c>
      <c r="D313" s="340" t="s">
        <v>944</v>
      </c>
      <c r="E313" s="398">
        <v>2066211.31</v>
      </c>
      <c r="F313" s="7" t="s">
        <v>1026</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v>902471</v>
      </c>
      <c r="AN313" s="192"/>
      <c r="AO313" s="202">
        <v>6</v>
      </c>
      <c r="AP313" s="211">
        <v>1025771</v>
      </c>
      <c r="AQ313" s="202" t="s">
        <v>1800</v>
      </c>
    </row>
    <row r="314" spans="1:43" x14ac:dyDescent="0.25">
      <c r="A314" s="370"/>
      <c r="B314" s="355"/>
      <c r="C314" s="353"/>
      <c r="D314" s="341"/>
      <c r="E314" s="399"/>
      <c r="F314" s="7" t="s">
        <v>122</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v>360000</v>
      </c>
      <c r="AN314" s="192"/>
      <c r="AO314" s="202"/>
      <c r="AP314" s="211"/>
      <c r="AQ314" s="202"/>
    </row>
    <row r="315" spans="1:43" x14ac:dyDescent="0.25">
      <c r="A315" s="370"/>
      <c r="B315" s="355"/>
      <c r="C315" s="353"/>
      <c r="D315" s="341"/>
      <c r="E315" s="399"/>
      <c r="F315" s="7" t="s">
        <v>1025</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v>100000</v>
      </c>
      <c r="AN315" s="192"/>
      <c r="AO315" s="202">
        <v>1</v>
      </c>
      <c r="AP315" s="211">
        <v>99920</v>
      </c>
      <c r="AQ315" s="202" t="s">
        <v>1801</v>
      </c>
    </row>
    <row r="316" spans="1:43" x14ac:dyDescent="0.25">
      <c r="A316" s="370"/>
      <c r="B316" s="355"/>
      <c r="C316" s="353"/>
      <c r="D316" s="341"/>
      <c r="E316" s="399"/>
      <c r="F316" s="7" t="s">
        <v>123</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f>G316+H316+I316+J316+K316+L316+M316+N316</f>
        <v>343740</v>
      </c>
      <c r="AN316" s="192"/>
      <c r="AO316" s="202"/>
      <c r="AP316" s="211"/>
      <c r="AQ316" s="202" t="s">
        <v>1802</v>
      </c>
    </row>
    <row r="317" spans="1:43" x14ac:dyDescent="0.25">
      <c r="A317" s="370"/>
      <c r="B317" s="355"/>
      <c r="C317" s="353"/>
      <c r="D317" s="341"/>
      <c r="E317" s="399"/>
      <c r="F317" s="7" t="s">
        <v>149</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f>G317+H317+I317+J317+K317+L317+M317+N317</f>
        <v>200000</v>
      </c>
      <c r="AN317" s="192"/>
      <c r="AO317" s="202">
        <v>1</v>
      </c>
      <c r="AP317" s="211">
        <v>200000</v>
      </c>
      <c r="AQ317" s="202"/>
    </row>
    <row r="318" spans="1:43" x14ac:dyDescent="0.25">
      <c r="A318" s="371"/>
      <c r="B318" s="356"/>
      <c r="C318" s="357"/>
      <c r="D318" s="342"/>
      <c r="E318" s="400"/>
      <c r="F318" s="7" t="s">
        <v>32</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v>160000</v>
      </c>
      <c r="AN318" s="192"/>
      <c r="AO318" s="202">
        <v>1</v>
      </c>
      <c r="AP318" s="211">
        <v>160000</v>
      </c>
      <c r="AQ318" s="202"/>
    </row>
    <row r="319" spans="1:43" x14ac:dyDescent="0.25">
      <c r="A319" s="69"/>
      <c r="B319" s="23" t="s">
        <v>16</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f>SUM(AM313:AM318)</f>
        <v>2066211</v>
      </c>
      <c r="AN319" s="193">
        <f>AM319/E313</f>
        <v>0.99999984996694258</v>
      </c>
      <c r="AO319" s="202"/>
      <c r="AP319" s="211"/>
      <c r="AQ319" s="202"/>
    </row>
    <row r="320" spans="1:43" ht="15" customHeight="1" x14ac:dyDescent="0.25">
      <c r="A320" s="380">
        <v>37</v>
      </c>
      <c r="B320" s="385" t="s">
        <v>794</v>
      </c>
      <c r="C320" s="337" t="s">
        <v>152</v>
      </c>
      <c r="D320" s="346" t="s">
        <v>793</v>
      </c>
      <c r="E320" s="366">
        <v>2323612.31</v>
      </c>
      <c r="F320" s="46" t="s">
        <v>150</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8">
        <v>261092</v>
      </c>
      <c r="AN320" s="192"/>
      <c r="AO320" s="202"/>
      <c r="AP320" s="211"/>
      <c r="AQ320" s="202"/>
    </row>
    <row r="321" spans="1:43" x14ac:dyDescent="0.25">
      <c r="A321" s="381"/>
      <c r="B321" s="386"/>
      <c r="C321" s="338"/>
      <c r="D321" s="338"/>
      <c r="E321" s="367"/>
      <c r="F321" s="46" t="s">
        <v>151</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8">
        <v>200000</v>
      </c>
      <c r="AN321" s="192"/>
      <c r="AO321" s="202">
        <v>4</v>
      </c>
      <c r="AP321" s="211">
        <v>200000</v>
      </c>
      <c r="AQ321" s="202"/>
    </row>
    <row r="322" spans="1:43" x14ac:dyDescent="0.25">
      <c r="A322" s="381"/>
      <c r="B322" s="386"/>
      <c r="C322" s="338"/>
      <c r="D322" s="338"/>
      <c r="E322" s="367"/>
      <c r="F322" s="46" t="s">
        <v>153</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8">
        <v>200000</v>
      </c>
      <c r="AN322" s="192"/>
      <c r="AO322" s="202">
        <v>1</v>
      </c>
      <c r="AP322" s="211">
        <v>197299</v>
      </c>
      <c r="AQ322" s="202"/>
    </row>
    <row r="323" spans="1:43" x14ac:dyDescent="0.25">
      <c r="A323" s="381"/>
      <c r="B323" s="386"/>
      <c r="C323" s="338"/>
      <c r="D323" s="338"/>
      <c r="E323" s="367"/>
      <c r="F323" s="49" t="s">
        <v>154</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8">
        <v>1382548</v>
      </c>
      <c r="AN323" s="192"/>
      <c r="AO323" s="202">
        <v>15</v>
      </c>
      <c r="AP323" s="211">
        <v>1470047</v>
      </c>
      <c r="AQ323" s="202" t="s">
        <v>1371</v>
      </c>
    </row>
    <row r="324" spans="1:43" x14ac:dyDescent="0.25">
      <c r="A324" s="381"/>
      <c r="B324" s="386"/>
      <c r="C324" s="338"/>
      <c r="D324" s="338"/>
      <c r="E324" s="367"/>
      <c r="F324" s="46" t="s">
        <v>155</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8">
        <v>200000</v>
      </c>
      <c r="AN324" s="192"/>
      <c r="AO324" s="202">
        <v>1</v>
      </c>
      <c r="AP324" s="211">
        <v>91932</v>
      </c>
      <c r="AQ324" s="202"/>
    </row>
    <row r="325" spans="1:43" x14ac:dyDescent="0.25">
      <c r="A325" s="382"/>
      <c r="B325" s="387"/>
      <c r="C325" s="339"/>
      <c r="D325" s="339"/>
      <c r="E325" s="368"/>
      <c r="F325" s="46" t="s">
        <v>156</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8">
        <v>79972</v>
      </c>
      <c r="AN325" s="192"/>
      <c r="AO325" s="202">
        <v>1</v>
      </c>
      <c r="AP325" s="211">
        <v>79875</v>
      </c>
      <c r="AQ325" s="202"/>
    </row>
    <row r="326" spans="1:43" x14ac:dyDescent="0.25">
      <c r="A326" s="67"/>
      <c r="B326" s="23" t="s">
        <v>16</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f>SUM(AM320:AM325)</f>
        <v>2323612</v>
      </c>
      <c r="AN326" s="193">
        <f>AM326/E320</f>
        <v>0.99999986658703832</v>
      </c>
      <c r="AO326" s="202"/>
      <c r="AP326" s="211"/>
      <c r="AQ326" s="202"/>
    </row>
    <row r="327" spans="1:43" ht="15" customHeight="1" x14ac:dyDescent="0.25">
      <c r="A327" s="369">
        <v>38</v>
      </c>
      <c r="B327" s="334" t="s">
        <v>157</v>
      </c>
      <c r="C327" s="333" t="s">
        <v>152</v>
      </c>
      <c r="D327" s="332" t="s">
        <v>795</v>
      </c>
      <c r="E327" s="331">
        <v>2699304.52</v>
      </c>
      <c r="F327" s="8" t="s">
        <v>118</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98">
        <f>SUM(G327:N327)</f>
        <v>37929</v>
      </c>
      <c r="AN327" s="192"/>
      <c r="AO327" s="202">
        <v>1</v>
      </c>
      <c r="AP327" s="211">
        <v>37634.57</v>
      </c>
      <c r="AQ327" s="202"/>
    </row>
    <row r="328" spans="1:43" x14ac:dyDescent="0.25">
      <c r="A328" s="370"/>
      <c r="B328" s="334"/>
      <c r="C328" s="333"/>
      <c r="D328" s="332"/>
      <c r="E328" s="331"/>
      <c r="F328" s="78" t="s">
        <v>116</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98">
        <f t="shared" ref="AM328:AM331" si="5">SUM(G328:N328)</f>
        <v>632156</v>
      </c>
      <c r="AN328" s="192"/>
      <c r="AO328" s="202">
        <v>15</v>
      </c>
      <c r="AP328" s="211">
        <v>750000</v>
      </c>
      <c r="AQ328" s="202" t="s">
        <v>1372</v>
      </c>
    </row>
    <row r="329" spans="1:43" x14ac:dyDescent="0.25">
      <c r="A329" s="370"/>
      <c r="B329" s="334"/>
      <c r="C329" s="333"/>
      <c r="D329" s="332"/>
      <c r="E329" s="331"/>
      <c r="F329" s="78" t="s">
        <v>171</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98">
        <f t="shared" si="5"/>
        <v>322399</v>
      </c>
      <c r="AN329" s="192"/>
      <c r="AO329" s="202">
        <v>3</v>
      </c>
      <c r="AP329" s="211">
        <v>479089</v>
      </c>
      <c r="AQ329" s="202" t="s">
        <v>1331</v>
      </c>
    </row>
    <row r="330" spans="1:43" x14ac:dyDescent="0.25">
      <c r="A330" s="370"/>
      <c r="B330" s="334"/>
      <c r="C330" s="333"/>
      <c r="D330" s="332"/>
      <c r="E330" s="331"/>
      <c r="F330" s="78" t="s">
        <v>113</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98">
        <f t="shared" si="5"/>
        <v>164360</v>
      </c>
      <c r="AN330" s="192"/>
      <c r="AO330" s="202"/>
      <c r="AP330" s="211"/>
      <c r="AQ330" s="202"/>
    </row>
    <row r="331" spans="1:43" x14ac:dyDescent="0.25">
      <c r="A331" s="370"/>
      <c r="B331" s="334"/>
      <c r="C331" s="333"/>
      <c r="D331" s="332"/>
      <c r="E331" s="331"/>
      <c r="F331" s="78" t="s">
        <v>115</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98">
        <f t="shared" si="5"/>
        <v>1352813</v>
      </c>
      <c r="AN331" s="192"/>
      <c r="AO331" s="202">
        <v>19</v>
      </c>
      <c r="AP331" s="211">
        <v>1407331.87</v>
      </c>
      <c r="AQ331" s="202" t="s">
        <v>1480</v>
      </c>
    </row>
    <row r="332" spans="1:43" x14ac:dyDescent="0.25">
      <c r="A332" s="371"/>
      <c r="B332" s="334"/>
      <c r="C332" s="333"/>
      <c r="D332" s="332"/>
      <c r="E332" s="331"/>
      <c r="F332" s="78" t="s">
        <v>131</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98">
        <v>189647</v>
      </c>
      <c r="AN332" s="192"/>
      <c r="AO332" s="202"/>
      <c r="AP332" s="211"/>
      <c r="AQ332" s="202"/>
    </row>
    <row r="333" spans="1:43" x14ac:dyDescent="0.25">
      <c r="A333" s="68"/>
      <c r="B333" s="21" t="s">
        <v>16</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f>SUM(AM327:AM332)</f>
        <v>2699304</v>
      </c>
      <c r="AN333" s="193">
        <f>AM333/E327</f>
        <v>0.9999998073577856</v>
      </c>
      <c r="AO333" s="202"/>
      <c r="AP333" s="211"/>
      <c r="AQ333" s="202"/>
    </row>
    <row r="334" spans="1:43" ht="15" customHeight="1" x14ac:dyDescent="0.25">
      <c r="A334" s="369">
        <v>39</v>
      </c>
      <c r="B334" s="354" t="s">
        <v>158</v>
      </c>
      <c r="C334" s="352" t="s">
        <v>159</v>
      </c>
      <c r="D334" s="340" t="s">
        <v>796</v>
      </c>
      <c r="E334" s="27"/>
      <c r="F334" s="7" t="s">
        <v>131</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f>SUM(G334:N334)</f>
        <v>926573</v>
      </c>
      <c r="AN334" s="192"/>
      <c r="AO334" s="202">
        <v>8</v>
      </c>
      <c r="AP334" s="211">
        <v>926369</v>
      </c>
      <c r="AQ334" s="202"/>
    </row>
    <row r="335" spans="1:43" ht="15" customHeight="1" x14ac:dyDescent="0.25">
      <c r="A335" s="370"/>
      <c r="B335" s="355"/>
      <c r="C335" s="353"/>
      <c r="D335" s="341"/>
      <c r="E335" s="139"/>
      <c r="F335" s="7" t="s">
        <v>116</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f t="shared" ref="AM335:AM336" si="6">SUM(G335:N335)</f>
        <v>951975</v>
      </c>
      <c r="AN335" s="192"/>
      <c r="AO335" s="202">
        <v>5</v>
      </c>
      <c r="AP335" s="211">
        <v>794672</v>
      </c>
      <c r="AQ335" s="202"/>
    </row>
    <row r="336" spans="1:43" x14ac:dyDescent="0.25">
      <c r="A336" s="370"/>
      <c r="B336" s="355"/>
      <c r="C336" s="353"/>
      <c r="D336" s="341"/>
      <c r="E336" s="139"/>
      <c r="F336" s="7" t="s">
        <v>797</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f t="shared" si="6"/>
        <v>300000</v>
      </c>
      <c r="AN336" s="192"/>
      <c r="AO336" s="202">
        <v>6</v>
      </c>
      <c r="AP336" s="211">
        <v>299135</v>
      </c>
      <c r="AQ336" s="202" t="s">
        <v>1481</v>
      </c>
    </row>
    <row r="337" spans="1:43" ht="19.5" customHeight="1" x14ac:dyDescent="0.25">
      <c r="A337" s="370"/>
      <c r="B337" s="355"/>
      <c r="C337" s="353"/>
      <c r="D337" s="341"/>
      <c r="E337" s="142">
        <v>2607180.31</v>
      </c>
      <c r="F337" s="7" t="s">
        <v>113</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v>160000</v>
      </c>
      <c r="AN337" s="192"/>
      <c r="AO337" s="202">
        <v>1</v>
      </c>
      <c r="AP337" s="211">
        <v>80000</v>
      </c>
      <c r="AQ337" s="202"/>
    </row>
    <row r="338" spans="1:43" x14ac:dyDescent="0.25">
      <c r="A338" s="370"/>
      <c r="B338" s="355"/>
      <c r="C338" s="353"/>
      <c r="D338" s="341"/>
      <c r="E338" s="142"/>
      <c r="F338" s="7" t="s">
        <v>171</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v>51121</v>
      </c>
      <c r="AN338" s="192"/>
      <c r="AO338" s="202"/>
      <c r="AP338" s="211"/>
      <c r="AQ338" s="202"/>
    </row>
    <row r="339" spans="1:43" x14ac:dyDescent="0.25">
      <c r="A339" s="370"/>
      <c r="B339" s="355"/>
      <c r="C339" s="353"/>
      <c r="D339" s="341"/>
      <c r="E339" s="142"/>
      <c r="F339" s="7" t="s">
        <v>118</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v>80000</v>
      </c>
      <c r="AN339" s="192"/>
      <c r="AO339" s="202"/>
      <c r="AP339" s="211"/>
      <c r="AQ339" s="202"/>
    </row>
    <row r="340" spans="1:43" x14ac:dyDescent="0.25">
      <c r="A340" s="370"/>
      <c r="B340" s="355"/>
      <c r="C340" s="353"/>
      <c r="D340" s="341"/>
      <c r="E340" s="139"/>
      <c r="F340" s="7" t="s">
        <v>160</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v>80000</v>
      </c>
      <c r="AN340" s="192"/>
      <c r="AO340" s="202"/>
      <c r="AP340" s="211"/>
      <c r="AQ340" s="202"/>
    </row>
    <row r="341" spans="1:43" x14ac:dyDescent="0.25">
      <c r="A341" s="371"/>
      <c r="B341" s="356"/>
      <c r="C341" s="357"/>
      <c r="D341" s="342"/>
      <c r="E341" s="17"/>
      <c r="F341" s="7" t="s">
        <v>161</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v>57511</v>
      </c>
      <c r="AN341" s="192"/>
      <c r="AO341" s="202"/>
      <c r="AP341" s="211"/>
      <c r="AQ341" s="202"/>
    </row>
    <row r="342" spans="1:43" x14ac:dyDescent="0.25">
      <c r="A342" s="69"/>
      <c r="B342" s="23" t="s">
        <v>16</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f>SUM(AM334:AM341)</f>
        <v>2607180</v>
      </c>
      <c r="AN342" s="193">
        <f>AM342/E337</f>
        <v>0.99999988109759852</v>
      </c>
      <c r="AO342" s="202"/>
      <c r="AP342" s="211"/>
      <c r="AQ342" s="202"/>
    </row>
    <row r="343" spans="1:43" x14ac:dyDescent="0.25">
      <c r="A343" s="369">
        <v>40</v>
      </c>
      <c r="B343" s="354" t="s">
        <v>164</v>
      </c>
      <c r="C343" s="352" t="s">
        <v>165</v>
      </c>
      <c r="D343" s="340" t="s">
        <v>798</v>
      </c>
      <c r="E343" s="343">
        <v>1743452.61</v>
      </c>
      <c r="F343" s="7" t="s">
        <v>162</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v>755614.51</v>
      </c>
      <c r="AN343" s="192"/>
      <c r="AO343" s="202">
        <v>8</v>
      </c>
      <c r="AP343" s="211">
        <v>703245</v>
      </c>
      <c r="AQ343" s="202"/>
    </row>
    <row r="344" spans="1:43" x14ac:dyDescent="0.25">
      <c r="A344" s="370"/>
      <c r="B344" s="355"/>
      <c r="C344" s="353"/>
      <c r="D344" s="341"/>
      <c r="E344" s="344"/>
      <c r="F344" s="7" t="s">
        <v>163</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v>376080.98</v>
      </c>
      <c r="AN344" s="192"/>
      <c r="AO344" s="202">
        <v>5</v>
      </c>
      <c r="AP344" s="211">
        <v>375881.66</v>
      </c>
      <c r="AQ344" s="202" t="s">
        <v>1332</v>
      </c>
    </row>
    <row r="345" spans="1:43" x14ac:dyDescent="0.25">
      <c r="A345" s="370"/>
      <c r="B345" s="355"/>
      <c r="C345" s="353"/>
      <c r="D345" s="341"/>
      <c r="E345" s="344"/>
      <c r="F345" s="7" t="s">
        <v>166</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v>326948.58</v>
      </c>
      <c r="AN345" s="192"/>
      <c r="AO345" s="202">
        <v>5</v>
      </c>
      <c r="AP345" s="211">
        <v>325508.95</v>
      </c>
      <c r="AQ345" s="202"/>
    </row>
    <row r="346" spans="1:43" x14ac:dyDescent="0.25">
      <c r="A346" s="370"/>
      <c r="B346" s="355"/>
      <c r="C346" s="353"/>
      <c r="D346" s="341"/>
      <c r="E346" s="344"/>
      <c r="F346" s="7" t="s">
        <v>1294</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v>130779.43</v>
      </c>
      <c r="AN346" s="192"/>
      <c r="AO346" s="202"/>
      <c r="AP346" s="211"/>
      <c r="AQ346" s="202"/>
    </row>
    <row r="347" spans="1:43" x14ac:dyDescent="0.25">
      <c r="A347" s="370"/>
      <c r="B347" s="355"/>
      <c r="C347" s="353"/>
      <c r="D347" s="341"/>
      <c r="E347" s="344"/>
      <c r="F347" s="7" t="s">
        <v>167</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v>52311.78</v>
      </c>
      <c r="AN347" s="192"/>
      <c r="AO347" s="202"/>
      <c r="AP347" s="211"/>
      <c r="AQ347" s="202"/>
    </row>
    <row r="348" spans="1:43" x14ac:dyDescent="0.25">
      <c r="A348" s="370"/>
      <c r="B348" s="355"/>
      <c r="C348" s="353"/>
      <c r="D348" s="341"/>
      <c r="E348" s="344"/>
      <c r="F348" s="7" t="s">
        <v>168</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v>58124.19</v>
      </c>
      <c r="AN348" s="192" t="s">
        <v>774</v>
      </c>
      <c r="AO348" s="202">
        <v>1</v>
      </c>
      <c r="AP348" s="211">
        <v>54003.7</v>
      </c>
      <c r="AQ348" s="202"/>
    </row>
    <row r="349" spans="1:43" x14ac:dyDescent="0.25">
      <c r="A349" s="371"/>
      <c r="B349" s="356"/>
      <c r="C349" s="357"/>
      <c r="D349" s="342"/>
      <c r="E349" s="345"/>
      <c r="F349" s="7" t="s">
        <v>169</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v>43593.14</v>
      </c>
      <c r="AN349" s="192"/>
      <c r="AO349" s="202"/>
      <c r="AP349" s="211"/>
      <c r="AQ349" s="202"/>
    </row>
    <row r="350" spans="1:43" x14ac:dyDescent="0.25">
      <c r="A350" s="69"/>
      <c r="B350" s="23" t="s">
        <v>16</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f>SUM(AM343:AM349)</f>
        <v>1743452.6099999999</v>
      </c>
      <c r="AN350" s="193">
        <f>AM350/E343</f>
        <v>0.99999999999999989</v>
      </c>
      <c r="AO350" s="202"/>
      <c r="AP350" s="211"/>
      <c r="AQ350" s="202"/>
    </row>
    <row r="351" spans="1:43" x14ac:dyDescent="0.25">
      <c r="A351" s="369">
        <v>41</v>
      </c>
      <c r="B351" s="354" t="s">
        <v>170</v>
      </c>
      <c r="C351" s="352" t="s">
        <v>165</v>
      </c>
      <c r="D351" s="340" t="s">
        <v>799</v>
      </c>
      <c r="E351" s="180"/>
      <c r="F351" s="7" t="s">
        <v>118</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8">
        <f>G351+H351+I351+J351+K351+L351+M351+N351</f>
        <v>1506898</v>
      </c>
      <c r="AN351" s="192"/>
      <c r="AO351" s="202">
        <v>16</v>
      </c>
      <c r="AP351" s="211">
        <v>1506342</v>
      </c>
      <c r="AQ351" s="202" t="s">
        <v>1482</v>
      </c>
    </row>
    <row r="352" spans="1:43" x14ac:dyDescent="0.25">
      <c r="A352" s="370"/>
      <c r="B352" s="355"/>
      <c r="C352" s="353"/>
      <c r="D352" s="341"/>
      <c r="E352" s="139"/>
      <c r="F352" s="7" t="s">
        <v>116</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8">
        <v>164389</v>
      </c>
      <c r="AN352" s="192"/>
      <c r="AO352" s="202">
        <v>2</v>
      </c>
      <c r="AP352" s="211">
        <v>163692</v>
      </c>
      <c r="AQ352" s="202"/>
    </row>
    <row r="353" spans="1:43" x14ac:dyDescent="0.25">
      <c r="A353" s="370"/>
      <c r="B353" s="355"/>
      <c r="C353" s="353"/>
      <c r="D353" s="341"/>
      <c r="E353" s="142">
        <v>2013769.31</v>
      </c>
      <c r="F353" s="7" t="s">
        <v>171</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8">
        <v>164389</v>
      </c>
      <c r="AN353" s="192"/>
      <c r="AO353" s="202">
        <v>1</v>
      </c>
      <c r="AP353" s="211">
        <v>164280</v>
      </c>
      <c r="AQ353" s="202"/>
    </row>
    <row r="354" spans="1:43" x14ac:dyDescent="0.25">
      <c r="A354" s="370"/>
      <c r="B354" s="355"/>
      <c r="C354" s="353"/>
      <c r="D354" s="341"/>
      <c r="E354" s="139"/>
      <c r="F354" s="7" t="s">
        <v>113</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8">
        <f>G354+H354+I354+J354+K354+L354+M354+N354</f>
        <v>136991</v>
      </c>
      <c r="AN354" s="192" t="s">
        <v>774</v>
      </c>
      <c r="AO354" s="202">
        <v>1</v>
      </c>
      <c r="AP354" s="211">
        <v>136000</v>
      </c>
      <c r="AQ354" s="202"/>
    </row>
    <row r="355" spans="1:43" x14ac:dyDescent="0.25">
      <c r="A355" s="371"/>
      <c r="B355" s="356"/>
      <c r="C355" s="357"/>
      <c r="D355" s="342"/>
      <c r="E355" s="17"/>
      <c r="F355" s="7" t="s">
        <v>115</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8">
        <f>G355+H355+I355+J355+K355+L355+M355+N355</f>
        <v>41102</v>
      </c>
      <c r="AN355" s="192"/>
      <c r="AO355" s="202">
        <v>1</v>
      </c>
      <c r="AP355" s="211">
        <v>41092</v>
      </c>
      <c r="AQ355" s="202"/>
    </row>
    <row r="356" spans="1:43" x14ac:dyDescent="0.25">
      <c r="A356" s="69"/>
      <c r="B356" s="23" t="s">
        <v>16</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94">
        <f>SUM(AM351:AM355)</f>
        <v>2013769</v>
      </c>
      <c r="AN356" s="193">
        <f>AM356/E353</f>
        <v>0.99999984605982495</v>
      </c>
      <c r="AO356" s="202"/>
      <c r="AP356" s="211"/>
      <c r="AQ356" s="202"/>
    </row>
    <row r="357" spans="1:43" x14ac:dyDescent="0.25">
      <c r="A357" s="369">
        <v>42</v>
      </c>
      <c r="B357" s="354" t="s">
        <v>172</v>
      </c>
      <c r="C357" s="352" t="s">
        <v>173</v>
      </c>
      <c r="D357" s="340" t="s">
        <v>945</v>
      </c>
      <c r="E357" s="343">
        <v>2038661.7200000002</v>
      </c>
      <c r="F357" s="7" t="s">
        <v>46</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v>272825</v>
      </c>
      <c r="AN357" s="192"/>
      <c r="AO357" s="202">
        <v>4</v>
      </c>
      <c r="AP357" s="211">
        <v>267571</v>
      </c>
      <c r="AQ357" s="202" t="s">
        <v>1644</v>
      </c>
    </row>
    <row r="358" spans="1:43" x14ac:dyDescent="0.25">
      <c r="A358" s="370"/>
      <c r="B358" s="355"/>
      <c r="C358" s="353"/>
      <c r="D358" s="353"/>
      <c r="E358" s="344"/>
      <c r="F358" s="7" t="s">
        <v>82</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v>334000</v>
      </c>
      <c r="AN358" s="192"/>
      <c r="AO358" s="202">
        <v>10</v>
      </c>
      <c r="AP358" s="211">
        <v>430000</v>
      </c>
      <c r="AQ358" s="202" t="s">
        <v>1395</v>
      </c>
    </row>
    <row r="359" spans="1:43" x14ac:dyDescent="0.25">
      <c r="A359" s="370"/>
      <c r="B359" s="355"/>
      <c r="C359" s="353"/>
      <c r="D359" s="353"/>
      <c r="E359" s="344"/>
      <c r="F359" s="7" t="s">
        <v>25</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v>586350</v>
      </c>
      <c r="AN359" s="192"/>
      <c r="AO359" s="202">
        <v>10</v>
      </c>
      <c r="AP359" s="211">
        <v>580000</v>
      </c>
      <c r="AQ359" s="202" t="s">
        <v>1645</v>
      </c>
    </row>
    <row r="360" spans="1:43" x14ac:dyDescent="0.25">
      <c r="A360" s="370"/>
      <c r="B360" s="355"/>
      <c r="C360" s="353"/>
      <c r="D360" s="353"/>
      <c r="E360" s="344"/>
      <c r="F360" s="7" t="s">
        <v>48</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v>272720</v>
      </c>
      <c r="AN360" s="192"/>
      <c r="AO360" s="202">
        <v>1</v>
      </c>
      <c r="AP360" s="211">
        <v>89626</v>
      </c>
      <c r="AQ360" s="202" t="s">
        <v>1529</v>
      </c>
    </row>
    <row r="361" spans="1:43" x14ac:dyDescent="0.25">
      <c r="A361" s="370"/>
      <c r="B361" s="355"/>
      <c r="C361" s="353"/>
      <c r="D361" s="353"/>
      <c r="E361" s="344"/>
      <c r="F361" s="7" t="s">
        <v>76</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v>136380</v>
      </c>
      <c r="AN361" s="192"/>
      <c r="AO361" s="202"/>
      <c r="AP361" s="211"/>
      <c r="AQ361" s="202" t="s">
        <v>1646</v>
      </c>
    </row>
    <row r="362" spans="1:43" x14ac:dyDescent="0.25">
      <c r="A362" s="370"/>
      <c r="B362" s="355"/>
      <c r="C362" s="353"/>
      <c r="D362" s="353"/>
      <c r="E362" s="344"/>
      <c r="F362" s="7" t="s">
        <v>174</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v>102265</v>
      </c>
      <c r="AN362" s="192"/>
      <c r="AO362" s="202"/>
      <c r="AP362" s="211"/>
      <c r="AQ362" s="202"/>
    </row>
    <row r="363" spans="1:43" x14ac:dyDescent="0.25">
      <c r="A363" s="371"/>
      <c r="B363" s="356"/>
      <c r="C363" s="357"/>
      <c r="D363" s="357"/>
      <c r="E363" s="345"/>
      <c r="F363" s="7" t="s">
        <v>26</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v>334121.40999999997</v>
      </c>
      <c r="AN363" s="192"/>
      <c r="AO363" s="202"/>
      <c r="AP363" s="211"/>
      <c r="AQ363" s="202"/>
    </row>
    <row r="364" spans="1:43" x14ac:dyDescent="0.25">
      <c r="A364" s="69"/>
      <c r="B364" s="23" t="s">
        <v>16</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94">
        <f>SUM(AM357:AM363)</f>
        <v>2038661.41</v>
      </c>
      <c r="AN364" s="193">
        <f>AM364/E357</f>
        <v>0.99999984793946084</v>
      </c>
      <c r="AO364" s="202"/>
      <c r="AP364" s="211"/>
      <c r="AQ364" s="202"/>
    </row>
    <row r="365" spans="1:43" x14ac:dyDescent="0.25">
      <c r="A365" s="369">
        <v>43</v>
      </c>
      <c r="B365" s="354" t="s">
        <v>179</v>
      </c>
      <c r="C365" s="352" t="s">
        <v>173</v>
      </c>
      <c r="D365" s="340" t="s">
        <v>946</v>
      </c>
      <c r="E365" s="343">
        <v>1291793.31</v>
      </c>
      <c r="F365" s="51" t="s">
        <v>175</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8">
        <v>17267</v>
      </c>
      <c r="AN365" s="192"/>
      <c r="AO365" s="202">
        <v>1</v>
      </c>
      <c r="AP365" s="211">
        <v>17206.7</v>
      </c>
      <c r="AQ365" s="202" t="s">
        <v>1530</v>
      </c>
    </row>
    <row r="366" spans="1:43" x14ac:dyDescent="0.25">
      <c r="A366" s="370"/>
      <c r="B366" s="355"/>
      <c r="C366" s="353"/>
      <c r="D366" s="353"/>
      <c r="E366" s="344"/>
      <c r="F366" s="7" t="s">
        <v>176</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8">
        <v>78669</v>
      </c>
      <c r="AN366" s="192"/>
      <c r="AO366" s="202">
        <v>1</v>
      </c>
      <c r="AP366" s="211">
        <v>31186.94</v>
      </c>
      <c r="AQ366" s="202" t="s">
        <v>1531</v>
      </c>
    </row>
    <row r="367" spans="1:43" x14ac:dyDescent="0.25">
      <c r="A367" s="370"/>
      <c r="B367" s="355"/>
      <c r="C367" s="353"/>
      <c r="D367" s="353"/>
      <c r="E367" s="344"/>
      <c r="F367" s="7" t="s">
        <v>177</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8">
        <v>35000</v>
      </c>
      <c r="AN367" s="192"/>
      <c r="AO367" s="202">
        <v>2</v>
      </c>
      <c r="AP367" s="211">
        <v>70000</v>
      </c>
      <c r="AQ367" s="202" t="s">
        <v>1396</v>
      </c>
    </row>
    <row r="368" spans="1:43" x14ac:dyDescent="0.25">
      <c r="A368" s="370"/>
      <c r="B368" s="355"/>
      <c r="C368" s="353"/>
      <c r="D368" s="353"/>
      <c r="E368" s="344"/>
      <c r="F368" s="7" t="s">
        <v>178</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8">
        <v>241730</v>
      </c>
      <c r="AN368" s="192"/>
      <c r="AO368" s="202">
        <v>7</v>
      </c>
      <c r="AP368" s="211">
        <v>240694</v>
      </c>
      <c r="AQ368" s="202" t="s">
        <v>1532</v>
      </c>
    </row>
    <row r="369" spans="1:43" x14ac:dyDescent="0.25">
      <c r="A369" s="370"/>
      <c r="B369" s="355"/>
      <c r="C369" s="353"/>
      <c r="D369" s="353"/>
      <c r="E369" s="344"/>
      <c r="F369" s="7" t="s">
        <v>180</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8">
        <v>70000</v>
      </c>
      <c r="AN369" s="192"/>
      <c r="AO369" s="202">
        <v>1</v>
      </c>
      <c r="AP369" s="211">
        <v>68580</v>
      </c>
      <c r="AQ369" s="202" t="s">
        <v>1533</v>
      </c>
    </row>
    <row r="370" spans="1:43" x14ac:dyDescent="0.25">
      <c r="A370" s="370"/>
      <c r="B370" s="355"/>
      <c r="C370" s="353"/>
      <c r="D370" s="353"/>
      <c r="E370" s="344"/>
      <c r="F370" s="7" t="s">
        <v>181</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8">
        <v>250000</v>
      </c>
      <c r="AN370" s="192"/>
      <c r="AO370" s="202">
        <v>4</v>
      </c>
      <c r="AP370" s="211">
        <v>245321.21</v>
      </c>
      <c r="AQ370" s="202" t="s">
        <v>1397</v>
      </c>
    </row>
    <row r="371" spans="1:43" x14ac:dyDescent="0.25">
      <c r="A371" s="370"/>
      <c r="B371" s="355"/>
      <c r="C371" s="353"/>
      <c r="D371" s="353"/>
      <c r="E371" s="344"/>
      <c r="F371" s="7" t="s">
        <v>182</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8">
        <v>51799</v>
      </c>
      <c r="AN371" s="192"/>
      <c r="AO371" s="202"/>
      <c r="AP371" s="211"/>
      <c r="AQ371" s="202"/>
    </row>
    <row r="372" spans="1:43" x14ac:dyDescent="0.25">
      <c r="A372" s="370"/>
      <c r="B372" s="355"/>
      <c r="C372" s="353"/>
      <c r="D372" s="353"/>
      <c r="E372" s="344"/>
      <c r="F372" s="7" t="s">
        <v>183</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8">
        <v>51799</v>
      </c>
      <c r="AN372" s="192"/>
      <c r="AO372" s="202">
        <v>4</v>
      </c>
      <c r="AP372" s="211">
        <v>39814</v>
      </c>
      <c r="AQ372" s="202" t="s">
        <v>1397</v>
      </c>
    </row>
    <row r="373" spans="1:43" x14ac:dyDescent="0.25">
      <c r="A373" s="370"/>
      <c r="B373" s="355"/>
      <c r="C373" s="353"/>
      <c r="D373" s="353"/>
      <c r="E373" s="344"/>
      <c r="F373" s="7" t="s">
        <v>184</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8">
        <v>108073</v>
      </c>
      <c r="AN373" s="192"/>
      <c r="AO373" s="202"/>
      <c r="AP373" s="211"/>
      <c r="AQ373" s="202"/>
    </row>
    <row r="374" spans="1:43" x14ac:dyDescent="0.25">
      <c r="A374" s="371"/>
      <c r="B374" s="356"/>
      <c r="C374" s="357"/>
      <c r="D374" s="357"/>
      <c r="E374" s="345"/>
      <c r="F374" s="7" t="s">
        <v>185</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8">
        <v>25000</v>
      </c>
      <c r="AN374" s="192"/>
      <c r="AO374" s="202"/>
      <c r="AP374" s="211"/>
      <c r="AQ374" s="202"/>
    </row>
    <row r="375" spans="1:43" x14ac:dyDescent="0.25">
      <c r="A375" s="209"/>
      <c r="B375" s="210"/>
      <c r="C375" s="139"/>
      <c r="D375" s="216"/>
      <c r="E375" s="217"/>
      <c r="F375" s="77" t="s">
        <v>1096</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8">
        <v>362456</v>
      </c>
      <c r="AN375" s="192"/>
      <c r="AO375" s="202">
        <v>7</v>
      </c>
      <c r="AP375" s="211">
        <v>350000</v>
      </c>
      <c r="AQ375" s="202"/>
    </row>
    <row r="376" spans="1:43" x14ac:dyDescent="0.25">
      <c r="A376" s="69"/>
      <c r="B376" s="23" t="s">
        <v>16</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94">
        <f>SUM(AM365:AM375)</f>
        <v>1291793</v>
      </c>
      <c r="AN376" s="193">
        <f>AM376/E365</f>
        <v>0.99999976002352875</v>
      </c>
      <c r="AO376" s="202"/>
      <c r="AP376" s="211"/>
      <c r="AQ376" s="202"/>
    </row>
    <row r="377" spans="1:43" x14ac:dyDescent="0.25">
      <c r="A377" s="369">
        <v>44</v>
      </c>
      <c r="B377" s="354" t="s">
        <v>187</v>
      </c>
      <c r="C377" s="352" t="s">
        <v>173</v>
      </c>
      <c r="D377" s="340" t="s">
        <v>947</v>
      </c>
      <c r="E377" s="343">
        <v>874386.31</v>
      </c>
      <c r="F377" s="165" t="s">
        <v>186</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v>237911</v>
      </c>
      <c r="AN377" s="192"/>
      <c r="AO377" s="202">
        <v>1</v>
      </c>
      <c r="AP377" s="211">
        <v>137000</v>
      </c>
      <c r="AQ377" s="202" t="s">
        <v>1647</v>
      </c>
    </row>
    <row r="378" spans="1:43" x14ac:dyDescent="0.25">
      <c r="A378" s="370"/>
      <c r="B378" s="355"/>
      <c r="C378" s="353"/>
      <c r="D378" s="341"/>
      <c r="E378" s="344"/>
      <c r="F378" s="165" t="s">
        <v>1027</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v>132185</v>
      </c>
      <c r="AN378" s="192"/>
      <c r="AO378" s="202">
        <v>1</v>
      </c>
      <c r="AP378" s="211">
        <v>85881</v>
      </c>
      <c r="AQ378" s="202" t="s">
        <v>1647</v>
      </c>
    </row>
    <row r="379" spans="1:43" x14ac:dyDescent="0.25">
      <c r="A379" s="370"/>
      <c r="B379" s="355"/>
      <c r="C379" s="353"/>
      <c r="D379" s="341"/>
      <c r="E379" s="344"/>
      <c r="F379" s="165" t="s">
        <v>188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v>118955</v>
      </c>
      <c r="AN379" s="192"/>
      <c r="AO379" s="202">
        <v>1</v>
      </c>
      <c r="AP379" s="211">
        <v>78840</v>
      </c>
      <c r="AQ379" s="202" t="s">
        <v>1647</v>
      </c>
    </row>
    <row r="380" spans="1:43" x14ac:dyDescent="0.25">
      <c r="A380" s="370"/>
      <c r="B380" s="355"/>
      <c r="C380" s="353"/>
      <c r="D380" s="341"/>
      <c r="E380" s="344"/>
      <c r="F380" s="165" t="s">
        <v>189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v>79334</v>
      </c>
      <c r="AN380" s="192"/>
      <c r="AO380" s="202"/>
      <c r="AP380" s="211"/>
      <c r="AQ380" s="202"/>
    </row>
    <row r="381" spans="1:43" x14ac:dyDescent="0.25">
      <c r="A381" s="370"/>
      <c r="B381" s="355"/>
      <c r="C381" s="353"/>
      <c r="D381" s="341"/>
      <c r="E381" s="344"/>
      <c r="F381" s="165" t="s">
        <v>1028</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v>52869</v>
      </c>
      <c r="AN381" s="192"/>
      <c r="AO381" s="202"/>
      <c r="AP381" s="211"/>
      <c r="AQ381" s="202"/>
    </row>
    <row r="382" spans="1:43" x14ac:dyDescent="0.25">
      <c r="A382" s="370"/>
      <c r="B382" s="355"/>
      <c r="C382" s="353"/>
      <c r="D382" s="341"/>
      <c r="E382" s="344"/>
      <c r="F382" s="165" t="s">
        <v>1029</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v>132179</v>
      </c>
      <c r="AN382" s="192"/>
      <c r="AO382" s="202"/>
      <c r="AP382" s="211"/>
      <c r="AQ382" s="202"/>
    </row>
    <row r="383" spans="1:43" x14ac:dyDescent="0.25">
      <c r="A383" s="370"/>
      <c r="B383" s="355"/>
      <c r="C383" s="353"/>
      <c r="D383" s="341"/>
      <c r="E383" s="344"/>
      <c r="F383" s="165" t="s">
        <v>1030</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f>J383</f>
        <v>68071</v>
      </c>
      <c r="AN383" s="192"/>
      <c r="AO383" s="202">
        <v>1</v>
      </c>
      <c r="AP383" s="211">
        <v>68071</v>
      </c>
      <c r="AQ383" s="202" t="s">
        <v>1647</v>
      </c>
    </row>
    <row r="384" spans="1:43" x14ac:dyDescent="0.25">
      <c r="A384" s="371"/>
      <c r="B384" s="356"/>
      <c r="C384" s="357"/>
      <c r="D384" s="342"/>
      <c r="E384" s="345"/>
      <c r="F384" s="165" t="s">
        <v>190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v>52882</v>
      </c>
      <c r="AN384" s="192"/>
      <c r="AO384" s="202">
        <v>2</v>
      </c>
      <c r="AP384" s="211">
        <v>52882</v>
      </c>
      <c r="AQ384" s="202" t="s">
        <v>1647</v>
      </c>
    </row>
    <row r="385" spans="1:43" x14ac:dyDescent="0.25">
      <c r="A385" s="69"/>
      <c r="B385" s="23" t="s">
        <v>16</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94">
        <f>SUM(AM377:AM384)</f>
        <v>874386</v>
      </c>
      <c r="AN385" s="193">
        <f>AM385/E377</f>
        <v>0.99999964546562947</v>
      </c>
      <c r="AO385" s="202"/>
      <c r="AP385" s="211"/>
      <c r="AQ385" s="202"/>
    </row>
    <row r="386" spans="1:43" x14ac:dyDescent="0.25">
      <c r="A386" s="369">
        <v>45</v>
      </c>
      <c r="B386" s="354" t="s">
        <v>193</v>
      </c>
      <c r="C386" s="352" t="s">
        <v>194</v>
      </c>
      <c r="D386" s="340" t="s">
        <v>948</v>
      </c>
      <c r="E386" s="343">
        <v>2169722</v>
      </c>
      <c r="F386" s="165" t="s">
        <v>191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8">
        <v>659103</v>
      </c>
      <c r="AN386" s="192"/>
      <c r="AO386" s="202">
        <v>1</v>
      </c>
      <c r="AP386" s="211">
        <v>62919</v>
      </c>
      <c r="AQ386" s="202" t="s">
        <v>1284</v>
      </c>
    </row>
    <row r="387" spans="1:43" x14ac:dyDescent="0.25">
      <c r="A387" s="370"/>
      <c r="B387" s="355"/>
      <c r="C387" s="353"/>
      <c r="D387" s="391"/>
      <c r="E387" s="344"/>
      <c r="F387" s="165" t="s">
        <v>192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8">
        <v>66717</v>
      </c>
      <c r="AN387" s="192"/>
      <c r="AO387" s="202"/>
      <c r="AP387" s="211"/>
      <c r="AQ387" s="202" t="s">
        <v>1285</v>
      </c>
    </row>
    <row r="388" spans="1:43" x14ac:dyDescent="0.25">
      <c r="A388" s="370"/>
      <c r="B388" s="355"/>
      <c r="C388" s="353"/>
      <c r="D388" s="391"/>
      <c r="E388" s="344"/>
      <c r="F388" s="165" t="s">
        <v>195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8">
        <v>100000</v>
      </c>
      <c r="AN388" s="192"/>
      <c r="AO388" s="202"/>
      <c r="AP388" s="211"/>
      <c r="AQ388" s="202" t="s">
        <v>1406</v>
      </c>
    </row>
    <row r="389" spans="1:43" x14ac:dyDescent="0.25">
      <c r="A389" s="370"/>
      <c r="B389" s="355"/>
      <c r="C389" s="353"/>
      <c r="D389" s="391"/>
      <c r="E389" s="344"/>
      <c r="F389" s="7" t="s">
        <v>196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8">
        <v>220000</v>
      </c>
      <c r="AN389" s="192"/>
      <c r="AO389" s="202">
        <v>6</v>
      </c>
      <c r="AP389" s="211">
        <v>215000</v>
      </c>
      <c r="AQ389" s="202"/>
    </row>
    <row r="390" spans="1:43" x14ac:dyDescent="0.25">
      <c r="A390" s="371"/>
      <c r="B390" s="356"/>
      <c r="C390" s="357"/>
      <c r="D390" s="450"/>
      <c r="E390" s="345"/>
      <c r="F390" s="7" t="s">
        <v>197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8">
        <v>150000</v>
      </c>
      <c r="AN390" s="192"/>
      <c r="AO390" s="202"/>
      <c r="AP390" s="211"/>
      <c r="AQ390" s="202"/>
    </row>
    <row r="391" spans="1:43" x14ac:dyDescent="0.25">
      <c r="A391" s="209"/>
      <c r="B391" s="210"/>
      <c r="C391" s="139"/>
      <c r="D391" s="266"/>
      <c r="E391" s="217"/>
      <c r="F391" s="77" t="s">
        <v>1229</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8">
        <v>280000</v>
      </c>
      <c r="AN391" s="192"/>
      <c r="AO391" s="202"/>
      <c r="AP391" s="211"/>
      <c r="AQ391" s="202" t="s">
        <v>1407</v>
      </c>
    </row>
    <row r="392" spans="1:43" x14ac:dyDescent="0.25">
      <c r="A392" s="209"/>
      <c r="B392" s="210"/>
      <c r="C392" s="139"/>
      <c r="D392" s="266"/>
      <c r="E392" s="217"/>
      <c r="F392" s="77" t="s">
        <v>1230</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8">
        <v>150000</v>
      </c>
      <c r="AN392" s="192"/>
      <c r="AO392" s="202">
        <v>3</v>
      </c>
      <c r="AP392" s="211">
        <v>110000</v>
      </c>
      <c r="AQ392" s="202"/>
    </row>
    <row r="393" spans="1:43" x14ac:dyDescent="0.25">
      <c r="A393" s="209"/>
      <c r="B393" s="210"/>
      <c r="C393" s="139"/>
      <c r="D393" s="266"/>
      <c r="E393" s="217"/>
      <c r="F393" s="77" t="s">
        <v>1231</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8">
        <v>30000</v>
      </c>
      <c r="AN393" s="192"/>
      <c r="AO393" s="202"/>
      <c r="AP393" s="211"/>
      <c r="AQ393" s="202"/>
    </row>
    <row r="394" spans="1:43" x14ac:dyDescent="0.25">
      <c r="A394" s="209"/>
      <c r="B394" s="210"/>
      <c r="C394" s="139"/>
      <c r="D394" s="266"/>
      <c r="E394" s="217"/>
      <c r="F394" s="77" t="s">
        <v>1232</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8">
        <v>473845</v>
      </c>
      <c r="AN394" s="192"/>
      <c r="AO394" s="202">
        <v>4</v>
      </c>
      <c r="AP394" s="211">
        <v>206163.38</v>
      </c>
      <c r="AQ394" s="202"/>
    </row>
    <row r="395" spans="1:43" x14ac:dyDescent="0.25">
      <c r="A395" s="209"/>
      <c r="B395" s="210"/>
      <c r="C395" s="139"/>
      <c r="D395" s="266"/>
      <c r="E395" s="217"/>
      <c r="F395" s="77" t="s">
        <v>1233</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8">
        <v>40057</v>
      </c>
      <c r="AN395" s="192"/>
      <c r="AO395" s="202"/>
      <c r="AP395" s="211"/>
      <c r="AQ395" s="202"/>
    </row>
    <row r="396" spans="1:43" x14ac:dyDescent="0.25">
      <c r="A396" s="69"/>
      <c r="B396" s="23" t="s">
        <v>16</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94">
        <f>SUM(AM386:AM395)</f>
        <v>2169722</v>
      </c>
      <c r="AN396" s="193">
        <f>AM396/E386</f>
        <v>1</v>
      </c>
      <c r="AO396" s="202"/>
      <c r="AP396" s="211"/>
      <c r="AQ396" s="202"/>
    </row>
    <row r="397" spans="1:43" x14ac:dyDescent="0.25">
      <c r="A397" s="369">
        <v>46</v>
      </c>
      <c r="B397" s="361" t="s">
        <v>198</v>
      </c>
      <c r="C397" s="352" t="s">
        <v>173</v>
      </c>
      <c r="D397" s="340" t="s">
        <v>949</v>
      </c>
      <c r="E397" s="343">
        <v>1646902.31</v>
      </c>
      <c r="F397" s="46" t="s">
        <v>46</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v>404231</v>
      </c>
      <c r="AN397" s="192"/>
      <c r="AO397" s="202">
        <v>5</v>
      </c>
      <c r="AP397" s="211">
        <v>177839</v>
      </c>
      <c r="AQ397" s="202"/>
    </row>
    <row r="398" spans="1:43" x14ac:dyDescent="0.25">
      <c r="A398" s="370"/>
      <c r="B398" s="362"/>
      <c r="C398" s="353"/>
      <c r="D398" s="341"/>
      <c r="E398" s="344"/>
      <c r="F398" s="46" t="s">
        <v>24</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v>449169</v>
      </c>
      <c r="AN398" s="192"/>
      <c r="AO398" s="202"/>
      <c r="AP398" s="211"/>
      <c r="AQ398" s="202"/>
    </row>
    <row r="399" spans="1:43" x14ac:dyDescent="0.25">
      <c r="A399" s="370"/>
      <c r="B399" s="362"/>
      <c r="C399" s="353"/>
      <c r="D399" s="341"/>
      <c r="E399" s="344"/>
      <c r="F399" s="46" t="s">
        <v>47</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v>29944</v>
      </c>
      <c r="AN399" s="192"/>
      <c r="AO399" s="202">
        <v>15</v>
      </c>
      <c r="AP399" s="211">
        <v>449160</v>
      </c>
      <c r="AQ399" s="202"/>
    </row>
    <row r="400" spans="1:43" x14ac:dyDescent="0.25">
      <c r="A400" s="370"/>
      <c r="B400" s="362"/>
      <c r="C400" s="353"/>
      <c r="D400" s="341"/>
      <c r="E400" s="344"/>
      <c r="F400" s="46" t="s">
        <v>27</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v>179661</v>
      </c>
      <c r="AN400" s="192"/>
      <c r="AO400" s="202">
        <v>7</v>
      </c>
      <c r="AP400" s="211">
        <v>105000</v>
      </c>
      <c r="AQ400" s="202"/>
    </row>
    <row r="401" spans="1:43" x14ac:dyDescent="0.25">
      <c r="A401" s="370"/>
      <c r="B401" s="362"/>
      <c r="C401" s="353"/>
      <c r="D401" s="341"/>
      <c r="E401" s="344"/>
      <c r="F401" s="46" t="s">
        <v>218</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v>224584.31</v>
      </c>
      <c r="AN401" s="192"/>
      <c r="AO401" s="202">
        <v>1</v>
      </c>
      <c r="AP401" s="211">
        <v>29944</v>
      </c>
      <c r="AQ401" s="202"/>
    </row>
    <row r="402" spans="1:43" x14ac:dyDescent="0.25">
      <c r="A402" s="370"/>
      <c r="B402" s="362"/>
      <c r="C402" s="353"/>
      <c r="D402" s="341"/>
      <c r="E402" s="344"/>
      <c r="F402" s="46" t="s">
        <v>861</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v>149701</v>
      </c>
      <c r="AN402" s="192"/>
      <c r="AO402" s="202"/>
      <c r="AP402" s="211"/>
      <c r="AQ402" s="202"/>
    </row>
    <row r="403" spans="1:43" x14ac:dyDescent="0.25">
      <c r="A403" s="370"/>
      <c r="B403" s="362"/>
      <c r="C403" s="353"/>
      <c r="D403" s="353"/>
      <c r="E403" s="344"/>
      <c r="F403" s="46" t="s">
        <v>53</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v>29944</v>
      </c>
      <c r="AN403" s="192"/>
      <c r="AO403" s="202"/>
      <c r="AP403" s="211"/>
      <c r="AQ403" s="202"/>
    </row>
    <row r="404" spans="1:43" x14ac:dyDescent="0.25">
      <c r="A404" s="371"/>
      <c r="B404" s="363"/>
      <c r="C404" s="357"/>
      <c r="D404" s="357"/>
      <c r="E404" s="345"/>
      <c r="F404" s="46" t="s">
        <v>54</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v>29945</v>
      </c>
      <c r="AN404" s="192"/>
      <c r="AO404" s="202">
        <v>11</v>
      </c>
      <c r="AP404" s="211">
        <v>440722</v>
      </c>
      <c r="AQ404" s="202"/>
    </row>
    <row r="405" spans="1:43" x14ac:dyDescent="0.25">
      <c r="A405" s="209"/>
      <c r="B405" s="253"/>
      <c r="C405" s="139"/>
      <c r="D405" s="216"/>
      <c r="E405" s="217"/>
      <c r="F405" s="136" t="s">
        <v>124</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v>149723</v>
      </c>
      <c r="AN405" s="192"/>
      <c r="AO405" s="202"/>
      <c r="AP405" s="211"/>
      <c r="AQ405" s="202"/>
    </row>
    <row r="406" spans="1:43" x14ac:dyDescent="0.25">
      <c r="A406" s="69"/>
      <c r="B406" s="23" t="s">
        <v>16</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94">
        <f>SUM(AM397:AM405)</f>
        <v>1646902.31</v>
      </c>
      <c r="AN406" s="193">
        <f>AM406/E397</f>
        <v>1</v>
      </c>
      <c r="AO406" s="202"/>
      <c r="AP406" s="211"/>
      <c r="AQ406" s="202"/>
    </row>
    <row r="407" spans="1:43" x14ac:dyDescent="0.25">
      <c r="A407" s="369">
        <v>47</v>
      </c>
      <c r="B407" s="354" t="s">
        <v>200</v>
      </c>
      <c r="C407" s="352" t="s">
        <v>194</v>
      </c>
      <c r="D407" s="340" t="s">
        <v>950</v>
      </c>
      <c r="E407" s="343">
        <v>1524208.2000000002</v>
      </c>
      <c r="F407" s="7" t="s">
        <v>199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v>148437</v>
      </c>
      <c r="AN407" s="192"/>
      <c r="AO407" s="202">
        <v>3</v>
      </c>
      <c r="AP407" s="211">
        <v>106942</v>
      </c>
      <c r="AQ407" s="202"/>
    </row>
    <row r="408" spans="1:43" x14ac:dyDescent="0.25">
      <c r="A408" s="370"/>
      <c r="B408" s="355"/>
      <c r="C408" s="353"/>
      <c r="D408" s="391"/>
      <c r="E408" s="344"/>
      <c r="F408" s="7" t="s">
        <v>201</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v>279825</v>
      </c>
      <c r="AN408" s="192"/>
      <c r="AO408" s="202">
        <v>9</v>
      </c>
      <c r="AP408" s="211">
        <v>270000</v>
      </c>
      <c r="AQ408" s="202"/>
    </row>
    <row r="409" spans="1:43" x14ac:dyDescent="0.25">
      <c r="A409" s="370"/>
      <c r="B409" s="355"/>
      <c r="C409" s="353"/>
      <c r="D409" s="391"/>
      <c r="E409" s="344"/>
      <c r="F409" s="7" t="s">
        <v>73</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v>186528</v>
      </c>
      <c r="AN409" s="192"/>
      <c r="AO409" s="202">
        <v>1</v>
      </c>
      <c r="AP409" s="211">
        <v>29996.28</v>
      </c>
      <c r="AQ409" s="202"/>
    </row>
    <row r="410" spans="1:43" x14ac:dyDescent="0.25">
      <c r="A410" s="371"/>
      <c r="B410" s="356"/>
      <c r="C410" s="357"/>
      <c r="D410" s="450"/>
      <c r="E410" s="345"/>
      <c r="F410" s="7" t="s">
        <v>202</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v>349765</v>
      </c>
      <c r="AN410" s="192"/>
      <c r="AO410" s="202">
        <v>14</v>
      </c>
      <c r="AP410" s="211">
        <v>640548</v>
      </c>
      <c r="AQ410" s="202"/>
    </row>
    <row r="411" spans="1:43" x14ac:dyDescent="0.25">
      <c r="A411" s="209"/>
      <c r="B411" s="210"/>
      <c r="C411" s="139"/>
      <c r="D411" s="266"/>
      <c r="E411" s="217"/>
      <c r="F411" s="77" t="s">
        <v>122</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v>279825.94</v>
      </c>
      <c r="AN411" s="192"/>
      <c r="AO411" s="202"/>
      <c r="AP411" s="211"/>
      <c r="AQ411" s="202"/>
    </row>
    <row r="412" spans="1:43" x14ac:dyDescent="0.25">
      <c r="A412" s="209"/>
      <c r="B412" s="210"/>
      <c r="C412" s="139"/>
      <c r="D412" s="266"/>
      <c r="E412" s="217"/>
      <c r="F412" s="77" t="s">
        <v>1234</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v>279825.94</v>
      </c>
      <c r="AN412" s="192"/>
      <c r="AO412" s="202">
        <v>2</v>
      </c>
      <c r="AP412" s="211">
        <v>79324</v>
      </c>
      <c r="AQ412" s="202"/>
    </row>
    <row r="413" spans="1:43"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94">
        <f>SUM(AM407:AM412)</f>
        <v>1524206.88</v>
      </c>
      <c r="AN413" s="193">
        <f>AM413/E407</f>
        <v>0.99999913397657858</v>
      </c>
      <c r="AO413" s="202"/>
      <c r="AP413" s="211"/>
      <c r="AQ413" s="202"/>
    </row>
    <row r="414" spans="1:43" x14ac:dyDescent="0.25">
      <c r="A414" s="369">
        <v>48</v>
      </c>
      <c r="B414" s="354" t="s">
        <v>204</v>
      </c>
      <c r="C414" s="352" t="s">
        <v>205</v>
      </c>
      <c r="D414" s="346" t="s">
        <v>951</v>
      </c>
      <c r="E414" s="343">
        <v>1726359.31</v>
      </c>
      <c r="F414" s="7" t="s">
        <v>203</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f t="shared" ref="AM414:AM421" si="7">G414+H414+I414+J414+K414+L414+M414+N414</f>
        <v>208706</v>
      </c>
      <c r="AN414" s="192"/>
      <c r="AO414" s="202">
        <v>2</v>
      </c>
      <c r="AP414" s="211">
        <v>208706</v>
      </c>
      <c r="AQ414" s="202"/>
    </row>
    <row r="415" spans="1:43" x14ac:dyDescent="0.25">
      <c r="A415" s="370"/>
      <c r="B415" s="355"/>
      <c r="C415" s="353"/>
      <c r="D415" s="383"/>
      <c r="E415" s="344"/>
      <c r="F415" s="7" t="s">
        <v>82</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f t="shared" si="7"/>
        <v>200000</v>
      </c>
      <c r="AN415" s="192"/>
      <c r="AO415" s="202">
        <v>5</v>
      </c>
      <c r="AP415" s="211">
        <v>200000</v>
      </c>
      <c r="AQ415" s="202"/>
    </row>
    <row r="416" spans="1:43" x14ac:dyDescent="0.25">
      <c r="A416" s="370"/>
      <c r="B416" s="355"/>
      <c r="C416" s="353"/>
      <c r="D416" s="383"/>
      <c r="E416" s="344"/>
      <c r="F416" s="7" t="s">
        <v>25</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f t="shared" si="7"/>
        <v>150000</v>
      </c>
      <c r="AN416" s="192"/>
      <c r="AO416" s="202">
        <v>3</v>
      </c>
      <c r="AP416" s="211">
        <v>150000</v>
      </c>
      <c r="AQ416" s="202"/>
    </row>
    <row r="417" spans="1:43" x14ac:dyDescent="0.25">
      <c r="A417" s="370"/>
      <c r="B417" s="355"/>
      <c r="C417" s="353"/>
      <c r="D417" s="383"/>
      <c r="E417" s="344"/>
      <c r="F417" s="7" t="s">
        <v>48</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f t="shared" si="7"/>
        <v>723252</v>
      </c>
      <c r="AN417" s="192"/>
      <c r="AO417" s="202">
        <v>2</v>
      </c>
      <c r="AP417" s="211">
        <v>125399</v>
      </c>
      <c r="AQ417" s="202" t="s">
        <v>1715</v>
      </c>
    </row>
    <row r="418" spans="1:43" x14ac:dyDescent="0.25">
      <c r="A418" s="370"/>
      <c r="B418" s="355"/>
      <c r="C418" s="353"/>
      <c r="D418" s="383"/>
      <c r="E418" s="344"/>
      <c r="F418" s="7" t="s">
        <v>51</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f t="shared" si="7"/>
        <v>400000</v>
      </c>
      <c r="AN418" s="192"/>
      <c r="AO418" s="202">
        <v>2</v>
      </c>
      <c r="AP418" s="211">
        <v>400000</v>
      </c>
      <c r="AQ418" s="202"/>
    </row>
    <row r="419" spans="1:43" x14ac:dyDescent="0.25">
      <c r="A419" s="370"/>
      <c r="B419" s="355"/>
      <c r="C419" s="353"/>
      <c r="D419" s="383"/>
      <c r="E419" s="344"/>
      <c r="F419" s="7" t="s">
        <v>76</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f t="shared" si="7"/>
        <v>10000</v>
      </c>
      <c r="AN419" s="192"/>
      <c r="AO419" s="202"/>
      <c r="AP419" s="211">
        <v>0</v>
      </c>
      <c r="AQ419" s="202"/>
    </row>
    <row r="420" spans="1:43" x14ac:dyDescent="0.25">
      <c r="A420" s="370"/>
      <c r="B420" s="355"/>
      <c r="C420" s="353"/>
      <c r="D420" s="383"/>
      <c r="E420" s="344"/>
      <c r="F420" s="7" t="s">
        <v>53</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f t="shared" si="7"/>
        <v>10000</v>
      </c>
      <c r="AN420" s="192"/>
      <c r="AO420" s="202"/>
      <c r="AP420" s="211"/>
      <c r="AQ420" s="202"/>
    </row>
    <row r="421" spans="1:43" x14ac:dyDescent="0.25">
      <c r="A421" s="371"/>
      <c r="B421" s="356"/>
      <c r="C421" s="357"/>
      <c r="D421" s="384"/>
      <c r="E421" s="345"/>
      <c r="F421" s="7" t="s">
        <v>206</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f t="shared" si="7"/>
        <v>24000</v>
      </c>
      <c r="AN421" s="192"/>
      <c r="AO421" s="202"/>
      <c r="AP421" s="211"/>
      <c r="AQ421" s="202"/>
    </row>
    <row r="422" spans="1:43" x14ac:dyDescent="0.25">
      <c r="A422" s="69"/>
      <c r="B422" s="23" t="s">
        <v>16</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94">
        <f>SUM(AM414:AM421)</f>
        <v>1725958</v>
      </c>
      <c r="AN422" s="193">
        <f>AM422/E414</f>
        <v>0.99976753970180166</v>
      </c>
      <c r="AO422" s="202"/>
      <c r="AP422" s="211"/>
      <c r="AQ422" s="202"/>
    </row>
    <row r="423" spans="1:43" x14ac:dyDescent="0.25">
      <c r="A423" s="369">
        <v>49</v>
      </c>
      <c r="B423" s="354" t="s">
        <v>207</v>
      </c>
      <c r="C423" s="352" t="s">
        <v>205</v>
      </c>
      <c r="D423" s="340" t="s">
        <v>1031</v>
      </c>
      <c r="E423" s="343">
        <v>1042678.31</v>
      </c>
      <c r="F423" s="7" t="s">
        <v>107</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98">
        <v>20000</v>
      </c>
      <c r="AN423" s="192"/>
      <c r="AO423" s="202"/>
      <c r="AP423" s="211"/>
      <c r="AQ423" s="202"/>
    </row>
    <row r="424" spans="1:43" x14ac:dyDescent="0.25">
      <c r="A424" s="370"/>
      <c r="B424" s="355"/>
      <c r="C424" s="353"/>
      <c r="D424" s="353"/>
      <c r="E424" s="344"/>
      <c r="F424" s="7" t="s">
        <v>831</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98">
        <v>40000</v>
      </c>
      <c r="AN424" s="192"/>
      <c r="AO424" s="202"/>
      <c r="AP424" s="211"/>
      <c r="AQ424" s="202"/>
    </row>
    <row r="425" spans="1:43" x14ac:dyDescent="0.25">
      <c r="A425" s="370"/>
      <c r="B425" s="355"/>
      <c r="C425" s="353"/>
      <c r="D425" s="353"/>
      <c r="E425" s="344"/>
      <c r="F425" s="7" t="s">
        <v>35</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98">
        <v>44000</v>
      </c>
      <c r="AN425" s="192"/>
      <c r="AO425" s="202"/>
      <c r="AP425" s="211"/>
      <c r="AQ425" s="202"/>
    </row>
    <row r="426" spans="1:43" x14ac:dyDescent="0.25">
      <c r="A426" s="371"/>
      <c r="B426" s="356"/>
      <c r="C426" s="357"/>
      <c r="D426" s="357"/>
      <c r="E426" s="345"/>
      <c r="F426" s="7" t="s">
        <v>137</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98">
        <v>80000</v>
      </c>
      <c r="AN426" s="192"/>
      <c r="AO426" s="202"/>
      <c r="AP426" s="211"/>
      <c r="AQ426" s="202"/>
    </row>
    <row r="427" spans="1:43" x14ac:dyDescent="0.25">
      <c r="A427" s="209"/>
      <c r="B427" s="210"/>
      <c r="C427" s="139"/>
      <c r="D427" s="216"/>
      <c r="E427" s="217"/>
      <c r="F427" s="77" t="s">
        <v>51</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98">
        <v>215227.84</v>
      </c>
      <c r="AN427" s="192"/>
      <c r="AO427" s="202"/>
      <c r="AP427" s="211"/>
      <c r="AQ427" s="202"/>
    </row>
    <row r="428" spans="1:43" x14ac:dyDescent="0.25">
      <c r="A428" s="209"/>
      <c r="B428" s="210"/>
      <c r="C428" s="139"/>
      <c r="D428" s="216"/>
      <c r="E428" s="217"/>
      <c r="F428" s="77" t="s">
        <v>76</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98">
        <v>623450.84</v>
      </c>
      <c r="AN428" s="192"/>
      <c r="AO428" s="202"/>
      <c r="AP428" s="211"/>
      <c r="AQ428" s="202"/>
    </row>
    <row r="429" spans="1:43" x14ac:dyDescent="0.25">
      <c r="A429" s="209"/>
      <c r="B429" s="210"/>
      <c r="C429" s="139"/>
      <c r="D429" s="216"/>
      <c r="E429" s="217"/>
      <c r="F429" s="77" t="s">
        <v>53</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98">
        <v>20000</v>
      </c>
      <c r="AN429" s="192"/>
      <c r="AO429" s="202"/>
      <c r="AP429" s="211"/>
      <c r="AQ429" s="202"/>
    </row>
    <row r="430" spans="1:43" x14ac:dyDescent="0.25">
      <c r="A430" s="69"/>
      <c r="B430" s="23" t="s">
        <v>16</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94">
        <f>SUM(AM423:AM429)</f>
        <v>1042678.6799999999</v>
      </c>
      <c r="AN430" s="193">
        <f>AM430/E423</f>
        <v>1.0000003548553722</v>
      </c>
      <c r="AO430" s="202"/>
      <c r="AP430" s="211"/>
      <c r="AQ430" s="202"/>
    </row>
    <row r="431" spans="1:43" x14ac:dyDescent="0.25">
      <c r="A431" s="369">
        <v>50</v>
      </c>
      <c r="B431" s="354" t="s">
        <v>208</v>
      </c>
      <c r="C431" s="352" t="s">
        <v>205</v>
      </c>
      <c r="D431" s="340" t="s">
        <v>1032</v>
      </c>
      <c r="E431" s="343">
        <v>1170271.31</v>
      </c>
      <c r="F431" s="7" t="s">
        <v>107</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98">
        <v>25000</v>
      </c>
      <c r="AN431" s="192"/>
      <c r="AO431" s="202"/>
      <c r="AP431" s="211"/>
      <c r="AQ431" s="202"/>
    </row>
    <row r="432" spans="1:43" x14ac:dyDescent="0.25">
      <c r="A432" s="370"/>
      <c r="B432" s="355"/>
      <c r="C432" s="353"/>
      <c r="D432" s="341"/>
      <c r="E432" s="344"/>
      <c r="F432" s="7" t="s">
        <v>831</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98">
        <v>30000</v>
      </c>
      <c r="AN432" s="192"/>
      <c r="AO432" s="202"/>
      <c r="AP432" s="211"/>
      <c r="AQ432" s="202"/>
    </row>
    <row r="433" spans="1:43" x14ac:dyDescent="0.25">
      <c r="A433" s="370"/>
      <c r="B433" s="355"/>
      <c r="C433" s="353"/>
      <c r="D433" s="341"/>
      <c r="E433" s="344"/>
      <c r="F433" s="7" t="s">
        <v>35</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98">
        <v>66000</v>
      </c>
      <c r="AN433" s="192"/>
      <c r="AO433" s="202"/>
      <c r="AP433" s="211"/>
      <c r="AQ433" s="202"/>
    </row>
    <row r="434" spans="1:43" x14ac:dyDescent="0.25">
      <c r="A434" s="371"/>
      <c r="B434" s="356"/>
      <c r="C434" s="357"/>
      <c r="D434" s="342"/>
      <c r="E434" s="345"/>
      <c r="F434" s="7" t="s">
        <v>137</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98">
        <v>100000</v>
      </c>
      <c r="AN434" s="192"/>
      <c r="AO434" s="202"/>
      <c r="AP434" s="211"/>
      <c r="AQ434" s="202"/>
    </row>
    <row r="435" spans="1:43" x14ac:dyDescent="0.25">
      <c r="A435" s="209"/>
      <c r="B435" s="210"/>
      <c r="C435" s="139"/>
      <c r="D435" s="233"/>
      <c r="E435" s="217"/>
      <c r="F435" s="77" t="s">
        <v>51</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98">
        <v>216366.39</v>
      </c>
      <c r="AN435" s="192"/>
      <c r="AO435" s="202"/>
      <c r="AP435" s="211"/>
      <c r="AQ435" s="202"/>
    </row>
    <row r="436" spans="1:43" x14ac:dyDescent="0.25">
      <c r="A436" s="209"/>
      <c r="B436" s="210"/>
      <c r="C436" s="139"/>
      <c r="D436" s="233"/>
      <c r="E436" s="217"/>
      <c r="F436" s="77" t="s">
        <v>76</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98">
        <v>702905.38</v>
      </c>
      <c r="AN436" s="192"/>
      <c r="AO436" s="202">
        <v>2</v>
      </c>
      <c r="AP436" s="211">
        <v>205233</v>
      </c>
      <c r="AQ436" s="202"/>
    </row>
    <row r="437" spans="1:43" x14ac:dyDescent="0.25">
      <c r="A437" s="209"/>
      <c r="B437" s="210"/>
      <c r="C437" s="139"/>
      <c r="D437" s="233"/>
      <c r="E437" s="217"/>
      <c r="F437" s="77" t="s">
        <v>53</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98">
        <v>30000</v>
      </c>
      <c r="AN437" s="192"/>
      <c r="AO437" s="202"/>
      <c r="AP437" s="211"/>
      <c r="AQ437" s="202"/>
    </row>
    <row r="438" spans="1:43" x14ac:dyDescent="0.25">
      <c r="A438" s="69"/>
      <c r="B438" s="23" t="s">
        <v>16</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94">
        <f>SUM(AM431:AM437)</f>
        <v>1170271.77</v>
      </c>
      <c r="AN438" s="193">
        <f>AM438/E431</f>
        <v>1.0000003930712442</v>
      </c>
      <c r="AO438" s="202"/>
      <c r="AP438" s="211"/>
      <c r="AQ438" s="202"/>
    </row>
    <row r="439" spans="1:43" x14ac:dyDescent="0.25">
      <c r="A439" s="369">
        <v>51</v>
      </c>
      <c r="B439" s="354" t="s">
        <v>209</v>
      </c>
      <c r="C439" s="352" t="s">
        <v>210</v>
      </c>
      <c r="D439" s="340" t="s">
        <v>952</v>
      </c>
      <c r="E439" s="343">
        <v>2554102.25</v>
      </c>
      <c r="F439" s="8" t="s">
        <v>24</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211">
        <v>700127.57</v>
      </c>
      <c r="AN439" s="192"/>
      <c r="AO439" s="202">
        <v>11</v>
      </c>
      <c r="AP439" s="211">
        <v>631209</v>
      </c>
      <c r="AQ439" s="202"/>
    </row>
    <row r="440" spans="1:43" x14ac:dyDescent="0.25">
      <c r="A440" s="370"/>
      <c r="B440" s="355"/>
      <c r="C440" s="353"/>
      <c r="D440" s="341"/>
      <c r="E440" s="344"/>
      <c r="F440" s="8" t="s">
        <v>47</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211">
        <v>240000</v>
      </c>
      <c r="AN440" s="192"/>
      <c r="AO440" s="202">
        <v>7</v>
      </c>
      <c r="AP440" s="211">
        <v>280000</v>
      </c>
      <c r="AQ440" s="202"/>
    </row>
    <row r="441" spans="1:43" x14ac:dyDescent="0.25">
      <c r="A441" s="370"/>
      <c r="B441" s="355"/>
      <c r="C441" s="353"/>
      <c r="D441" s="341"/>
      <c r="E441" s="344"/>
      <c r="F441" s="8" t="s">
        <v>51</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v>400000</v>
      </c>
      <c r="AN441" s="192"/>
      <c r="AO441" s="202">
        <v>3</v>
      </c>
      <c r="AP441" s="211">
        <v>299937</v>
      </c>
      <c r="AQ441" s="202"/>
    </row>
    <row r="442" spans="1:43" x14ac:dyDescent="0.25">
      <c r="A442" s="370"/>
      <c r="B442" s="355"/>
      <c r="C442" s="353"/>
      <c r="D442" s="341"/>
      <c r="E442" s="344"/>
      <c r="F442" s="8" t="s">
        <v>81</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211">
        <v>150000</v>
      </c>
      <c r="AN442" s="192"/>
      <c r="AO442" s="202">
        <v>6</v>
      </c>
      <c r="AP442" s="211">
        <v>180000</v>
      </c>
      <c r="AQ442" s="202"/>
    </row>
    <row r="443" spans="1:43" x14ac:dyDescent="0.25">
      <c r="A443" s="370"/>
      <c r="B443" s="355"/>
      <c r="C443" s="353"/>
      <c r="D443" s="341"/>
      <c r="E443" s="344"/>
      <c r="F443" s="8" t="s">
        <v>53</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v>150000</v>
      </c>
      <c r="AN443" s="192"/>
      <c r="AO443" s="202">
        <v>1</v>
      </c>
      <c r="AP443" s="211">
        <v>36691</v>
      </c>
      <c r="AQ443" s="202"/>
    </row>
    <row r="444" spans="1:43" x14ac:dyDescent="0.25">
      <c r="A444" s="370"/>
      <c r="B444" s="355"/>
      <c r="C444" s="353"/>
      <c r="D444" s="341"/>
      <c r="E444" s="344"/>
      <c r="F444" s="84" t="s">
        <v>54</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211">
        <v>824485.27</v>
      </c>
      <c r="AN444" s="192"/>
      <c r="AO444" s="202">
        <v>14</v>
      </c>
      <c r="AP444" s="211">
        <v>765744</v>
      </c>
      <c r="AQ444" s="202"/>
    </row>
    <row r="445" spans="1:43" x14ac:dyDescent="0.25">
      <c r="A445" s="209"/>
      <c r="B445" s="210"/>
      <c r="C445" s="139"/>
      <c r="D445" s="233"/>
      <c r="E445" s="217"/>
      <c r="F445" s="264" t="s">
        <v>73</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48">
        <v>38684.559999999998</v>
      </c>
      <c r="AN445" s="192"/>
      <c r="AO445" s="202">
        <v>1</v>
      </c>
      <c r="AP445" s="211">
        <v>9994.58</v>
      </c>
      <c r="AQ445" s="202" t="s">
        <v>1326</v>
      </c>
    </row>
    <row r="446" spans="1:43" x14ac:dyDescent="0.25">
      <c r="A446" s="209"/>
      <c r="B446" s="210"/>
      <c r="C446" s="139"/>
      <c r="D446" s="233"/>
      <c r="E446" s="217"/>
      <c r="F446" s="264" t="s">
        <v>77</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48">
        <v>50804.85</v>
      </c>
      <c r="AN446" s="192"/>
      <c r="AO446" s="202"/>
      <c r="AP446" s="211"/>
      <c r="AQ446" s="202"/>
    </row>
    <row r="447" spans="1:43" x14ac:dyDescent="0.25">
      <c r="A447" s="69"/>
      <c r="B447" s="23" t="s">
        <v>16</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94">
        <f>SUM(AM439:AM446)</f>
        <v>2554102.25</v>
      </c>
      <c r="AN447" s="193">
        <f>AM447/E439</f>
        <v>1</v>
      </c>
      <c r="AO447" s="202"/>
      <c r="AP447" s="211"/>
      <c r="AQ447" s="202"/>
    </row>
    <row r="448" spans="1:43" x14ac:dyDescent="0.25">
      <c r="A448" s="369">
        <v>52</v>
      </c>
      <c r="B448" s="354" t="s">
        <v>211</v>
      </c>
      <c r="C448" s="352" t="s">
        <v>212</v>
      </c>
      <c r="D448" s="340" t="s">
        <v>953</v>
      </c>
      <c r="E448" s="343">
        <v>2241714.25</v>
      </c>
      <c r="F448" s="7" t="s">
        <v>73</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v>66037.39</v>
      </c>
      <c r="AN448" s="192"/>
      <c r="AO448" s="202">
        <v>1</v>
      </c>
      <c r="AP448" s="211">
        <v>16979.66</v>
      </c>
      <c r="AQ448" s="202" t="s">
        <v>1716</v>
      </c>
    </row>
    <row r="449" spans="1:43" x14ac:dyDescent="0.25">
      <c r="A449" s="370"/>
      <c r="B449" s="355"/>
      <c r="C449" s="353"/>
      <c r="D449" s="353"/>
      <c r="E449" s="344"/>
      <c r="F449" s="7" t="s">
        <v>24</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v>356438.8</v>
      </c>
      <c r="AN449" s="192"/>
      <c r="AO449" s="202">
        <v>1</v>
      </c>
      <c r="AP449" s="211">
        <v>26671</v>
      </c>
      <c r="AQ449" s="202"/>
    </row>
    <row r="450" spans="1:43" x14ac:dyDescent="0.25">
      <c r="A450" s="370"/>
      <c r="B450" s="355"/>
      <c r="C450" s="353"/>
      <c r="D450" s="353"/>
      <c r="E450" s="344"/>
      <c r="F450" s="7" t="s">
        <v>51</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v>270000</v>
      </c>
      <c r="AN450" s="192"/>
      <c r="AO450" s="202"/>
      <c r="AP450" s="211"/>
      <c r="AQ450" s="202" t="s">
        <v>1717</v>
      </c>
    </row>
    <row r="451" spans="1:43" x14ac:dyDescent="0.25">
      <c r="A451" s="370"/>
      <c r="B451" s="355"/>
      <c r="C451" s="353"/>
      <c r="D451" s="353"/>
      <c r="E451" s="344"/>
      <c r="F451" s="7" t="s">
        <v>53</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v>140000</v>
      </c>
      <c r="AN451" s="192"/>
      <c r="AO451" s="202">
        <v>1</v>
      </c>
      <c r="AP451" s="211">
        <v>97376</v>
      </c>
      <c r="AQ451" s="202" t="s">
        <v>1718</v>
      </c>
    </row>
    <row r="452" spans="1:43" x14ac:dyDescent="0.25">
      <c r="A452" s="370"/>
      <c r="B452" s="355"/>
      <c r="C452" s="353"/>
      <c r="D452" s="353"/>
      <c r="E452" s="344"/>
      <c r="F452" s="7" t="s">
        <v>54</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v>900000</v>
      </c>
      <c r="AN452" s="192"/>
      <c r="AO452" s="202">
        <v>11</v>
      </c>
      <c r="AP452" s="211">
        <v>898962</v>
      </c>
      <c r="AQ452" s="202" t="s">
        <v>1719</v>
      </c>
    </row>
    <row r="453" spans="1:43" x14ac:dyDescent="0.25">
      <c r="A453" s="370"/>
      <c r="B453" s="355"/>
      <c r="C453" s="353"/>
      <c r="D453" s="353"/>
      <c r="E453" s="344"/>
      <c r="F453" s="7" t="s">
        <v>35</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v>66037.39</v>
      </c>
      <c r="AN453" s="192"/>
      <c r="AO453" s="202"/>
      <c r="AP453" s="211"/>
      <c r="AQ453" s="202"/>
    </row>
    <row r="454" spans="1:43" x14ac:dyDescent="0.25">
      <c r="A454" s="370"/>
      <c r="B454" s="355"/>
      <c r="C454" s="353"/>
      <c r="D454" s="353"/>
      <c r="E454" s="344"/>
      <c r="F454" s="7" t="s">
        <v>137</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v>132006.82</v>
      </c>
      <c r="AN454" s="192"/>
      <c r="AO454" s="202"/>
      <c r="AP454" s="211"/>
      <c r="AQ454" s="202"/>
    </row>
    <row r="455" spans="1:43" x14ac:dyDescent="0.25">
      <c r="A455" s="370"/>
      <c r="B455" s="355"/>
      <c r="C455" s="353"/>
      <c r="D455" s="353"/>
      <c r="E455" s="344"/>
      <c r="F455" s="7" t="s">
        <v>81</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v>180000</v>
      </c>
      <c r="AN455" s="192"/>
      <c r="AO455" s="202"/>
      <c r="AP455" s="211"/>
      <c r="AQ455" s="202"/>
    </row>
    <row r="456" spans="1:43" x14ac:dyDescent="0.25">
      <c r="A456" s="370"/>
      <c r="B456" s="355"/>
      <c r="C456" s="353"/>
      <c r="D456" s="353"/>
      <c r="E456" s="344"/>
      <c r="F456" s="7" t="s">
        <v>55</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v>40000</v>
      </c>
      <c r="AN456" s="192"/>
      <c r="AO456" s="202"/>
      <c r="AP456" s="211"/>
      <c r="AQ456" s="202"/>
    </row>
    <row r="457" spans="1:43" x14ac:dyDescent="0.25">
      <c r="A457" s="370"/>
      <c r="B457" s="355"/>
      <c r="C457" s="353"/>
      <c r="D457" s="353"/>
      <c r="E457" s="344"/>
      <c r="F457" s="7" t="s">
        <v>213</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v>41193.85</v>
      </c>
      <c r="AN457" s="192"/>
      <c r="AO457" s="202"/>
      <c r="AP457" s="211"/>
      <c r="AQ457" s="202"/>
    </row>
    <row r="458" spans="1:43" x14ac:dyDescent="0.25">
      <c r="A458" s="370"/>
      <c r="B458" s="355"/>
      <c r="C458" s="353"/>
      <c r="D458" s="353"/>
      <c r="E458" s="344"/>
      <c r="F458" s="77" t="s">
        <v>770</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v>50000</v>
      </c>
      <c r="AN458" s="192"/>
      <c r="AO458" s="202">
        <v>2</v>
      </c>
      <c r="AP458" s="211">
        <v>19973.14</v>
      </c>
      <c r="AQ458" s="202"/>
    </row>
    <row r="459" spans="1:43" x14ac:dyDescent="0.25">
      <c r="A459" s="69"/>
      <c r="B459" s="23" t="s">
        <v>16</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94">
        <f>SUM(AM448:AM458)</f>
        <v>2241714.25</v>
      </c>
      <c r="AN459" s="193">
        <f>AM459/E448</f>
        <v>1</v>
      </c>
      <c r="AO459" s="202"/>
      <c r="AP459" s="211"/>
      <c r="AQ459" s="202"/>
    </row>
    <row r="460" spans="1:43" x14ac:dyDescent="0.25">
      <c r="A460" s="369">
        <v>53</v>
      </c>
      <c r="B460" s="354" t="s">
        <v>215</v>
      </c>
      <c r="C460" s="352" t="s">
        <v>210</v>
      </c>
      <c r="D460" s="340" t="s">
        <v>954</v>
      </c>
      <c r="E460" s="343">
        <v>1527549.36</v>
      </c>
      <c r="F460" s="7" t="s">
        <v>214</v>
      </c>
      <c r="G460" s="137"/>
      <c r="H460" s="138"/>
      <c r="I460" s="138">
        <v>357113</v>
      </c>
      <c r="J460" s="138"/>
      <c r="K460" s="138"/>
      <c r="L460" s="138"/>
      <c r="M460" s="138"/>
      <c r="N460" s="138"/>
      <c r="O460" s="138"/>
      <c r="P460" s="138"/>
      <c r="Q460" s="138"/>
      <c r="R460" s="138"/>
      <c r="S460" s="138"/>
      <c r="T460" s="138"/>
      <c r="U460" s="138"/>
      <c r="V460" s="138"/>
      <c r="W460" s="138"/>
      <c r="X460" s="138"/>
      <c r="Y460" s="138" t="s">
        <v>774</v>
      </c>
      <c r="Z460" s="138"/>
      <c r="AA460" s="138"/>
      <c r="AB460" s="138"/>
      <c r="AC460" s="138"/>
      <c r="AD460" s="138"/>
      <c r="AE460" s="138"/>
      <c r="AF460" s="138"/>
      <c r="AG460" s="138"/>
      <c r="AH460" s="138"/>
      <c r="AI460" s="138"/>
      <c r="AJ460" s="138"/>
      <c r="AK460" s="138"/>
      <c r="AL460" s="138"/>
      <c r="AM460" s="138">
        <v>357113</v>
      </c>
      <c r="AN460" s="192"/>
      <c r="AO460" s="202">
        <v>3</v>
      </c>
      <c r="AP460" s="211">
        <v>293555</v>
      </c>
      <c r="AQ460" s="202"/>
    </row>
    <row r="461" spans="1:43" x14ac:dyDescent="0.25">
      <c r="A461" s="370"/>
      <c r="B461" s="355"/>
      <c r="C461" s="353"/>
      <c r="D461" s="341"/>
      <c r="E461" s="344"/>
      <c r="F461" s="7" t="s">
        <v>116</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v>90000</v>
      </c>
      <c r="AN461" s="192"/>
      <c r="AO461" s="202">
        <v>5</v>
      </c>
      <c r="AP461" s="211">
        <v>150000</v>
      </c>
      <c r="AQ461" s="202"/>
    </row>
    <row r="462" spans="1:43" x14ac:dyDescent="0.25">
      <c r="A462" s="370"/>
      <c r="B462" s="355"/>
      <c r="C462" s="353"/>
      <c r="D462" s="341"/>
      <c r="E462" s="344"/>
      <c r="F462" s="7" t="s">
        <v>171</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v>90000</v>
      </c>
      <c r="AN462" s="192"/>
      <c r="AO462" s="202">
        <v>4</v>
      </c>
      <c r="AP462" s="211">
        <v>160000</v>
      </c>
      <c r="AQ462" s="202" t="s">
        <v>1831</v>
      </c>
    </row>
    <row r="463" spans="1:43" x14ac:dyDescent="0.25">
      <c r="A463" s="370"/>
      <c r="B463" s="355"/>
      <c r="C463" s="353"/>
      <c r="D463" s="341"/>
      <c r="E463" s="344"/>
      <c r="F463" s="7" t="s">
        <v>113</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v>755891</v>
      </c>
      <c r="AN463" s="192"/>
      <c r="AO463" s="202">
        <v>10</v>
      </c>
      <c r="AP463" s="211">
        <v>738559.59</v>
      </c>
      <c r="AQ463" s="202"/>
    </row>
    <row r="464" spans="1:43" x14ac:dyDescent="0.25">
      <c r="A464" s="371"/>
      <c r="B464" s="356"/>
      <c r="C464" s="357"/>
      <c r="D464" s="342"/>
      <c r="E464" s="345"/>
      <c r="F464" s="8" t="s">
        <v>115</v>
      </c>
      <c r="G464" s="137"/>
      <c r="H464" s="138"/>
      <c r="I464" s="138"/>
      <c r="J464" s="138"/>
      <c r="K464" s="138" t="s">
        <v>774</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v>74544</v>
      </c>
      <c r="AN464" s="192"/>
      <c r="AO464" s="202"/>
      <c r="AP464" s="211"/>
      <c r="AQ464" s="202"/>
    </row>
    <row r="465" spans="1:43" x14ac:dyDescent="0.25">
      <c r="A465" s="209"/>
      <c r="B465" s="210"/>
      <c r="C465" s="139"/>
      <c r="D465" s="233"/>
      <c r="E465" s="217"/>
      <c r="F465" s="78" t="s">
        <v>131</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v>160000</v>
      </c>
      <c r="AN465" s="192"/>
      <c r="AO465" s="202">
        <v>1</v>
      </c>
      <c r="AP465" s="211">
        <v>120000</v>
      </c>
      <c r="AQ465" s="202"/>
    </row>
    <row r="466" spans="1:43" x14ac:dyDescent="0.25">
      <c r="A466" s="69"/>
      <c r="B466" s="23" t="s">
        <v>16</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94">
        <f>SUM(AM460:AM465)</f>
        <v>1527548</v>
      </c>
      <c r="AN466" s="193">
        <f>AM466/E460</f>
        <v>0.99999910968507089</v>
      </c>
      <c r="AO466" s="202"/>
      <c r="AP466" s="211"/>
      <c r="AQ466" s="202"/>
    </row>
    <row r="467" spans="1:43" x14ac:dyDescent="0.25">
      <c r="A467" s="494">
        <v>54</v>
      </c>
      <c r="B467" s="354" t="s">
        <v>216</v>
      </c>
      <c r="C467" s="352" t="s">
        <v>217</v>
      </c>
      <c r="D467" s="340" t="s">
        <v>955</v>
      </c>
      <c r="E467" s="343">
        <v>1526998.47</v>
      </c>
      <c r="F467" s="7" t="s">
        <v>21</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f t="shared" ref="AM467:AM472" si="8">G467+H467+I467+J467+K467+L467+M467+N467</f>
        <v>927046</v>
      </c>
      <c r="AN467" s="192"/>
      <c r="AO467" s="202">
        <v>10</v>
      </c>
      <c r="AP467" s="211">
        <v>894651</v>
      </c>
      <c r="AQ467" s="202" t="s">
        <v>1720</v>
      </c>
    </row>
    <row r="468" spans="1:43" x14ac:dyDescent="0.25">
      <c r="A468" s="495"/>
      <c r="B468" s="355"/>
      <c r="C468" s="353"/>
      <c r="D468" s="341"/>
      <c r="E468" s="344"/>
      <c r="F468" s="7" t="s">
        <v>122</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f t="shared" si="8"/>
        <v>262986</v>
      </c>
      <c r="AN468" s="192"/>
      <c r="AO468" s="202">
        <v>3</v>
      </c>
      <c r="AP468" s="211">
        <v>164660</v>
      </c>
      <c r="AQ468" s="202" t="s">
        <v>1721</v>
      </c>
    </row>
    <row r="469" spans="1:43" x14ac:dyDescent="0.25">
      <c r="A469" s="495"/>
      <c r="B469" s="355"/>
      <c r="C469" s="353"/>
      <c r="D469" s="341"/>
      <c r="E469" s="344"/>
      <c r="F469" s="7" t="s">
        <v>35</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f t="shared" si="8"/>
        <v>229820</v>
      </c>
      <c r="AN469" s="192"/>
      <c r="AO469" s="202">
        <v>6</v>
      </c>
      <c r="AP469" s="211">
        <v>365300</v>
      </c>
      <c r="AQ469" s="202" t="s">
        <v>1722</v>
      </c>
    </row>
    <row r="470" spans="1:43" x14ac:dyDescent="0.25">
      <c r="A470" s="495"/>
      <c r="B470" s="355"/>
      <c r="C470" s="353"/>
      <c r="D470" s="341"/>
      <c r="E470" s="344"/>
      <c r="F470" s="7" t="s">
        <v>112</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f t="shared" si="8"/>
        <v>43480</v>
      </c>
      <c r="AN470" s="192"/>
      <c r="AO470" s="202">
        <v>1</v>
      </c>
      <c r="AP470" s="211">
        <v>39610</v>
      </c>
      <c r="AQ470" s="202" t="s">
        <v>1723</v>
      </c>
    </row>
    <row r="471" spans="1:43" x14ac:dyDescent="0.25">
      <c r="A471" s="495"/>
      <c r="B471" s="355"/>
      <c r="C471" s="353"/>
      <c r="D471" s="341"/>
      <c r="E471" s="344"/>
      <c r="F471" s="7" t="s">
        <v>218</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f t="shared" si="8"/>
        <v>38821</v>
      </c>
      <c r="AN471" s="192"/>
      <c r="AO471" s="202">
        <v>1</v>
      </c>
      <c r="AP471" s="211">
        <v>37884</v>
      </c>
      <c r="AQ471" s="202" t="s">
        <v>1724</v>
      </c>
    </row>
    <row r="472" spans="1:43" x14ac:dyDescent="0.25">
      <c r="A472" s="496"/>
      <c r="B472" s="356"/>
      <c r="C472" s="357"/>
      <c r="D472" s="342"/>
      <c r="E472" s="345"/>
      <c r="F472" s="7" t="s">
        <v>76</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f t="shared" si="8"/>
        <v>24845</v>
      </c>
      <c r="AN472" s="192"/>
      <c r="AO472" s="202">
        <v>1</v>
      </c>
      <c r="AP472" s="211">
        <v>24845</v>
      </c>
      <c r="AQ472" s="202" t="s">
        <v>1724</v>
      </c>
    </row>
    <row r="473" spans="1:43" x14ac:dyDescent="0.25">
      <c r="A473" s="69"/>
      <c r="B473" s="23" t="s">
        <v>16</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94">
        <f>SUM(AM467:AM472)</f>
        <v>1526998</v>
      </c>
      <c r="AN473" s="193">
        <f>AM473/E467</f>
        <v>0.99999969220663332</v>
      </c>
      <c r="AO473" s="202"/>
      <c r="AP473" s="211"/>
      <c r="AQ473" s="211"/>
    </row>
    <row r="474" spans="1:43" x14ac:dyDescent="0.25">
      <c r="A474" s="369">
        <v>55</v>
      </c>
      <c r="B474" s="354" t="s">
        <v>220</v>
      </c>
      <c r="C474" s="352" t="s">
        <v>212</v>
      </c>
      <c r="D474" s="340" t="s">
        <v>956</v>
      </c>
      <c r="E474" s="343">
        <v>1529879.4500000002</v>
      </c>
      <c r="F474" s="7" t="s">
        <v>46</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v>45000</v>
      </c>
      <c r="AN474" s="192"/>
      <c r="AO474" s="202">
        <v>2</v>
      </c>
      <c r="AP474" s="211">
        <v>30000</v>
      </c>
      <c r="AQ474" s="202"/>
    </row>
    <row r="475" spans="1:43" x14ac:dyDescent="0.25">
      <c r="A475" s="370"/>
      <c r="B475" s="355"/>
      <c r="C475" s="353"/>
      <c r="D475" s="341"/>
      <c r="E475" s="344"/>
      <c r="F475" s="7" t="s">
        <v>219</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v>210923.83</v>
      </c>
      <c r="AN475" s="192"/>
      <c r="AO475" s="202">
        <v>6</v>
      </c>
      <c r="AP475" s="211">
        <v>210923</v>
      </c>
      <c r="AQ475" s="202" t="s">
        <v>1258</v>
      </c>
    </row>
    <row r="476" spans="1:43" x14ac:dyDescent="0.25">
      <c r="A476" s="370"/>
      <c r="B476" s="355"/>
      <c r="C476" s="353"/>
      <c r="D476" s="341"/>
      <c r="E476" s="344"/>
      <c r="F476" s="7" t="s">
        <v>48</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v>100000</v>
      </c>
      <c r="AN476" s="192"/>
      <c r="AO476" s="202">
        <v>2</v>
      </c>
      <c r="AP476" s="211">
        <v>100000</v>
      </c>
      <c r="AQ476" s="202"/>
    </row>
    <row r="477" spans="1:43" x14ac:dyDescent="0.25">
      <c r="A477" s="370"/>
      <c r="B477" s="355"/>
      <c r="C477" s="353"/>
      <c r="D477" s="341"/>
      <c r="E477" s="344"/>
      <c r="F477" s="7" t="s">
        <v>221</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v>180000</v>
      </c>
      <c r="AN477" s="192"/>
      <c r="AO477" s="202">
        <v>3</v>
      </c>
      <c r="AP477" s="211">
        <v>156945.01999999999</v>
      </c>
      <c r="AQ477" s="202"/>
    </row>
    <row r="478" spans="1:43" x14ac:dyDescent="0.25">
      <c r="A478" s="370"/>
      <c r="B478" s="355"/>
      <c r="C478" s="353"/>
      <c r="D478" s="341"/>
      <c r="E478" s="344"/>
      <c r="F478" s="7" t="s">
        <v>76</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v>75000</v>
      </c>
      <c r="AN478" s="192"/>
      <c r="AO478" s="202">
        <v>2</v>
      </c>
      <c r="AP478" s="211">
        <v>49313.75</v>
      </c>
      <c r="AQ478" s="202"/>
    </row>
    <row r="479" spans="1:43" x14ac:dyDescent="0.25">
      <c r="A479" s="370"/>
      <c r="B479" s="355"/>
      <c r="C479" s="353"/>
      <c r="D479" s="341"/>
      <c r="E479" s="344"/>
      <c r="F479" s="7" t="s">
        <v>222</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v>836938.19</v>
      </c>
      <c r="AN479" s="192"/>
      <c r="AO479" s="202">
        <v>14</v>
      </c>
      <c r="AP479" s="211">
        <v>836937.21</v>
      </c>
      <c r="AQ479" s="202" t="s">
        <v>1259</v>
      </c>
    </row>
    <row r="480" spans="1:43" x14ac:dyDescent="0.25">
      <c r="A480" s="370"/>
      <c r="B480" s="355"/>
      <c r="C480" s="353"/>
      <c r="D480" s="341"/>
      <c r="E480" s="344"/>
      <c r="F480" s="7" t="s">
        <v>35</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v>62017.43</v>
      </c>
      <c r="AN480" s="192"/>
      <c r="AO480" s="202"/>
      <c r="AP480" s="211"/>
      <c r="AQ480" s="202"/>
    </row>
    <row r="481" spans="1:43" x14ac:dyDescent="0.25">
      <c r="A481" s="371"/>
      <c r="B481" s="356"/>
      <c r="C481" s="357"/>
      <c r="D481" s="342"/>
      <c r="E481" s="345"/>
      <c r="F481" s="7" t="s">
        <v>206</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v>20000</v>
      </c>
      <c r="AN481" s="192"/>
      <c r="AO481" s="202"/>
      <c r="AP481" s="211"/>
      <c r="AQ481" s="202"/>
    </row>
    <row r="482" spans="1:43" x14ac:dyDescent="0.25">
      <c r="A482" s="69"/>
      <c r="B482" s="23" t="s">
        <v>16</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94">
        <f>SUM(AM474:AM481)</f>
        <v>1529879.45</v>
      </c>
      <c r="AN482" s="193">
        <f>AM482/E474</f>
        <v>0.99999999999999989</v>
      </c>
      <c r="AO482" s="202"/>
      <c r="AP482" s="211"/>
      <c r="AQ482" s="202"/>
    </row>
    <row r="483" spans="1:43" x14ac:dyDescent="0.25">
      <c r="A483" s="369">
        <v>56</v>
      </c>
      <c r="B483" s="354" t="s">
        <v>224</v>
      </c>
      <c r="C483" s="352" t="s">
        <v>212</v>
      </c>
      <c r="D483" s="340" t="s">
        <v>957</v>
      </c>
      <c r="E483" s="343">
        <v>973359.66</v>
      </c>
      <c r="F483" s="7" t="s">
        <v>1033</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f>G483+H483+I483+J483+K483+L483+M483+N483</f>
        <v>178935.24</v>
      </c>
      <c r="AN483" s="192"/>
      <c r="AO483" s="202">
        <v>1</v>
      </c>
      <c r="AP483" s="211">
        <v>15000</v>
      </c>
      <c r="AQ483" s="202"/>
    </row>
    <row r="484" spans="1:43" x14ac:dyDescent="0.25">
      <c r="A484" s="370"/>
      <c r="B484" s="355"/>
      <c r="C484" s="353"/>
      <c r="D484" s="341"/>
      <c r="E484" s="344"/>
      <c r="F484" s="7" t="s">
        <v>1034</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f>G484+H484+I484+J484+K484+L484+M484+N484</f>
        <v>249733</v>
      </c>
      <c r="AN484" s="192"/>
      <c r="AO484" s="202">
        <v>8</v>
      </c>
      <c r="AP484" s="211">
        <v>396710</v>
      </c>
      <c r="AQ484" s="202"/>
    </row>
    <row r="485" spans="1:43" x14ac:dyDescent="0.25">
      <c r="A485" s="370"/>
      <c r="B485" s="355"/>
      <c r="C485" s="353"/>
      <c r="D485" s="341"/>
      <c r="E485" s="344"/>
      <c r="F485" s="7" t="s">
        <v>1035</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f>G485+H485+I485+J485+K485+L485+M485+N485</f>
        <v>89409</v>
      </c>
      <c r="AN485" s="192"/>
      <c r="AO485" s="202"/>
      <c r="AP485" s="211"/>
      <c r="AQ485" s="202"/>
    </row>
    <row r="486" spans="1:43" x14ac:dyDescent="0.25">
      <c r="A486" s="370"/>
      <c r="B486" s="355"/>
      <c r="C486" s="353"/>
      <c r="D486" s="341"/>
      <c r="E486" s="344"/>
      <c r="F486" s="7" t="s">
        <v>1036</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f>G486+H486+I486+J486+K486+L486+M486+N486</f>
        <v>410000</v>
      </c>
      <c r="AN486" s="192"/>
      <c r="AO486" s="202">
        <v>7</v>
      </c>
      <c r="AP486" s="211">
        <v>459335</v>
      </c>
      <c r="AQ486" s="202"/>
    </row>
    <row r="487" spans="1:43" x14ac:dyDescent="0.25">
      <c r="A487" s="371"/>
      <c r="B487" s="356"/>
      <c r="C487" s="357"/>
      <c r="D487" s="342"/>
      <c r="E487" s="345"/>
      <c r="F487" s="7" t="s">
        <v>1037</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f>G487+H487+I487+J487+K487+L487+M487+N487</f>
        <v>45281.8</v>
      </c>
      <c r="AN487" s="192"/>
      <c r="AO487" s="202"/>
      <c r="AP487" s="211"/>
      <c r="AQ487" s="202"/>
    </row>
    <row r="488" spans="1:43" x14ac:dyDescent="0.25">
      <c r="A488" s="69"/>
      <c r="B488" s="23" t="s">
        <v>16</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94">
        <f>SUM(AM483:AM487)</f>
        <v>973359.04</v>
      </c>
      <c r="AN488" s="193">
        <f>AM488/E483</f>
        <v>0.99999936303092729</v>
      </c>
      <c r="AO488" s="202"/>
      <c r="AP488" s="211"/>
      <c r="AQ488" s="202"/>
    </row>
    <row r="489" spans="1:43" x14ac:dyDescent="0.25">
      <c r="A489" s="369">
        <v>57</v>
      </c>
      <c r="B489" s="354" t="s">
        <v>225</v>
      </c>
      <c r="C489" s="352" t="s">
        <v>212</v>
      </c>
      <c r="D489" s="340" t="s">
        <v>958</v>
      </c>
      <c r="E489" s="343">
        <v>1569776</v>
      </c>
      <c r="F489" s="53" t="s">
        <v>24</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211">
        <v>105000</v>
      </c>
      <c r="AN489" s="192"/>
      <c r="AO489" s="202">
        <v>7</v>
      </c>
      <c r="AP489" s="211">
        <v>105000</v>
      </c>
      <c r="AQ489" s="202" t="s">
        <v>1414</v>
      </c>
    </row>
    <row r="490" spans="1:43" x14ac:dyDescent="0.25">
      <c r="A490" s="370"/>
      <c r="B490" s="355"/>
      <c r="C490" s="353"/>
      <c r="D490" s="341"/>
      <c r="E490" s="344"/>
      <c r="F490" s="53" t="s">
        <v>47</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v>160000</v>
      </c>
      <c r="AN490" s="192"/>
      <c r="AO490" s="202">
        <v>4</v>
      </c>
      <c r="AP490" s="211">
        <v>160000</v>
      </c>
      <c r="AQ490" s="202"/>
    </row>
    <row r="491" spans="1:43" x14ac:dyDescent="0.25">
      <c r="A491" s="370"/>
      <c r="B491" s="355"/>
      <c r="C491" s="353"/>
      <c r="D491" s="341"/>
      <c r="E491" s="344"/>
      <c r="F491" s="53" t="s">
        <v>48</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38">
        <v>140000</v>
      </c>
      <c r="AN491" s="192"/>
      <c r="AO491" s="202">
        <v>2</v>
      </c>
      <c r="AP491" s="211">
        <v>140000</v>
      </c>
      <c r="AQ491" s="202"/>
    </row>
    <row r="492" spans="1:43" x14ac:dyDescent="0.25">
      <c r="A492" s="370"/>
      <c r="B492" s="355"/>
      <c r="C492" s="353"/>
      <c r="D492" s="341"/>
      <c r="E492" s="344"/>
      <c r="F492" s="53" t="s">
        <v>51</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38">
        <v>484367</v>
      </c>
      <c r="AN492" s="192"/>
      <c r="AO492" s="202">
        <v>4</v>
      </c>
      <c r="AP492" s="211">
        <v>484367</v>
      </c>
      <c r="AQ492" s="202"/>
    </row>
    <row r="493" spans="1:43" x14ac:dyDescent="0.25">
      <c r="A493" s="370"/>
      <c r="B493" s="355"/>
      <c r="C493" s="353"/>
      <c r="D493" s="341"/>
      <c r="E493" s="344"/>
      <c r="F493" s="53" t="s">
        <v>53</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211">
        <v>582518</v>
      </c>
      <c r="AN493" s="192"/>
      <c r="AO493" s="202">
        <v>13</v>
      </c>
      <c r="AP493" s="211">
        <v>582518</v>
      </c>
      <c r="AQ493" s="202" t="s">
        <v>1415</v>
      </c>
    </row>
    <row r="494" spans="1:43" x14ac:dyDescent="0.25">
      <c r="A494" s="370"/>
      <c r="B494" s="355"/>
      <c r="C494" s="353"/>
      <c r="D494" s="341"/>
      <c r="E494" s="344"/>
      <c r="F494" s="53" t="s">
        <v>73</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v>22951</v>
      </c>
      <c r="AN494" s="192"/>
      <c r="AO494" s="202"/>
      <c r="AP494" s="211"/>
      <c r="AQ494" s="202"/>
    </row>
    <row r="495" spans="1:43" x14ac:dyDescent="0.25">
      <c r="A495" s="371"/>
      <c r="B495" s="356"/>
      <c r="C495" s="357"/>
      <c r="D495" s="342"/>
      <c r="E495" s="345"/>
      <c r="F495" s="53" t="s">
        <v>76</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v>70000</v>
      </c>
      <c r="AN495" s="192"/>
      <c r="AO495" s="202"/>
      <c r="AP495" s="211"/>
      <c r="AQ495" s="202"/>
    </row>
    <row r="496" spans="1:43" x14ac:dyDescent="0.25">
      <c r="A496" s="69"/>
      <c r="B496" s="23" t="s">
        <v>16</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94">
        <f>SUM(AM489:AM495)</f>
        <v>1564836</v>
      </c>
      <c r="AN496" s="193">
        <f>AM496/E489</f>
        <v>0.99685305419371939</v>
      </c>
      <c r="AO496" s="202"/>
      <c r="AP496" s="211"/>
      <c r="AQ496" s="202"/>
    </row>
    <row r="497" spans="1:43" x14ac:dyDescent="0.25">
      <c r="A497" s="369">
        <v>58</v>
      </c>
      <c r="B497" s="354" t="s">
        <v>227</v>
      </c>
      <c r="C497" s="352" t="s">
        <v>217</v>
      </c>
      <c r="D497" s="340" t="s">
        <v>959</v>
      </c>
      <c r="E497" s="343">
        <v>1619626.31</v>
      </c>
      <c r="F497" s="7" t="s">
        <v>226</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8">
        <f>SUM(J497:N497)</f>
        <v>60251</v>
      </c>
      <c r="AN497" s="192"/>
      <c r="AO497" s="202">
        <v>1</v>
      </c>
      <c r="AP497" s="211">
        <v>40000</v>
      </c>
      <c r="AQ497" s="202"/>
    </row>
    <row r="498" spans="1:43" x14ac:dyDescent="0.25">
      <c r="A498" s="370"/>
      <c r="B498" s="355"/>
      <c r="C498" s="353"/>
      <c r="D498" s="341"/>
      <c r="E498" s="344"/>
      <c r="F498" s="7" t="s">
        <v>44</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8">
        <f>SUM(J498:N498)</f>
        <v>884488</v>
      </c>
      <c r="AN498" s="192"/>
      <c r="AO498" s="202">
        <v>8</v>
      </c>
      <c r="AP498" s="211">
        <v>876840</v>
      </c>
      <c r="AQ498" s="202" t="s">
        <v>1367</v>
      </c>
    </row>
    <row r="499" spans="1:43" x14ac:dyDescent="0.25">
      <c r="A499" s="370"/>
      <c r="B499" s="355"/>
      <c r="C499" s="353"/>
      <c r="D499" s="341"/>
      <c r="E499" s="344"/>
      <c r="F499" s="7" t="s">
        <v>69</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8">
        <f>SUM(J499:N499)</f>
        <v>161213</v>
      </c>
      <c r="AN499" s="192"/>
      <c r="AO499" s="202"/>
      <c r="AP499" s="211"/>
      <c r="AQ499" s="202" t="s">
        <v>1368</v>
      </c>
    </row>
    <row r="500" spans="1:43" x14ac:dyDescent="0.25">
      <c r="A500" s="371"/>
      <c r="B500" s="356"/>
      <c r="C500" s="357"/>
      <c r="D500" s="342"/>
      <c r="E500" s="345"/>
      <c r="F500" s="7" t="s">
        <v>231</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8">
        <v>75279</v>
      </c>
      <c r="AN500" s="192"/>
      <c r="AO500" s="202"/>
      <c r="AP500" s="211"/>
      <c r="AQ500" s="202" t="s">
        <v>1327</v>
      </c>
    </row>
    <row r="501" spans="1:43" x14ac:dyDescent="0.25">
      <c r="A501" s="209"/>
      <c r="B501" s="210"/>
      <c r="C501" s="139"/>
      <c r="D501" s="233"/>
      <c r="E501" s="217"/>
      <c r="F501" s="77" t="s">
        <v>65</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8">
        <v>152307</v>
      </c>
      <c r="AN501" s="192"/>
      <c r="AO501" s="202"/>
      <c r="AP501" s="211"/>
      <c r="AQ501" s="202" t="s">
        <v>1328</v>
      </c>
    </row>
    <row r="502" spans="1:43" x14ac:dyDescent="0.25">
      <c r="A502" s="209"/>
      <c r="B502" s="210"/>
      <c r="C502" s="139"/>
      <c r="D502" s="233"/>
      <c r="E502" s="217"/>
      <c r="F502" s="77" t="s">
        <v>308</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8">
        <v>105611</v>
      </c>
      <c r="AN502" s="192"/>
      <c r="AO502" s="202"/>
      <c r="AP502" s="211"/>
      <c r="AQ502" s="202"/>
    </row>
    <row r="503" spans="1:43" x14ac:dyDescent="0.25">
      <c r="A503" s="209"/>
      <c r="B503" s="210"/>
      <c r="C503" s="139"/>
      <c r="D503" s="233"/>
      <c r="E503" s="217"/>
      <c r="F503" s="77" t="s">
        <v>43</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8">
        <v>90755</v>
      </c>
      <c r="AN503" s="192"/>
      <c r="AO503" s="202"/>
      <c r="AP503" s="211"/>
      <c r="AQ503" s="202"/>
    </row>
    <row r="504" spans="1:43" x14ac:dyDescent="0.25">
      <c r="A504" s="209"/>
      <c r="B504" s="210"/>
      <c r="C504" s="139"/>
      <c r="D504" s="233"/>
      <c r="E504" s="217"/>
      <c r="F504" s="77" t="s">
        <v>488</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8">
        <v>45154</v>
      </c>
      <c r="AN504" s="192"/>
      <c r="AO504" s="202"/>
      <c r="AP504" s="211"/>
      <c r="AQ504" s="202"/>
    </row>
    <row r="505" spans="1:43" x14ac:dyDescent="0.25">
      <c r="A505" s="209"/>
      <c r="B505" s="210"/>
      <c r="C505" s="139"/>
      <c r="D505" s="233"/>
      <c r="E505" s="217"/>
      <c r="F505" s="77" t="s">
        <v>66</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8">
        <v>44568</v>
      </c>
      <c r="AN505" s="192"/>
      <c r="AO505" s="202"/>
      <c r="AP505" s="211"/>
      <c r="AQ505" s="202"/>
    </row>
    <row r="506" spans="1:43" x14ac:dyDescent="0.25">
      <c r="A506" s="69"/>
      <c r="B506" s="23" t="s">
        <v>16</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94">
        <f>SUM(AM497:AM505)</f>
        <v>1619626</v>
      </c>
      <c r="AN506" s="193">
        <f>AM506/E497</f>
        <v>0.999999808597824</v>
      </c>
      <c r="AO506" s="202"/>
      <c r="AP506" s="211"/>
      <c r="AQ506" s="202"/>
    </row>
    <row r="507" spans="1:43" ht="15" customHeight="1" x14ac:dyDescent="0.25">
      <c r="A507" s="369">
        <v>59</v>
      </c>
      <c r="B507" s="354" t="s">
        <v>229</v>
      </c>
      <c r="C507" s="352" t="s">
        <v>230</v>
      </c>
      <c r="D507" s="340" t="s">
        <v>898</v>
      </c>
      <c r="E507" s="430">
        <v>1526550</v>
      </c>
      <c r="F507" s="7" t="s">
        <v>21</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v>130000</v>
      </c>
      <c r="AN507" s="192"/>
      <c r="AO507" s="202">
        <v>1</v>
      </c>
      <c r="AP507" s="211">
        <v>10000</v>
      </c>
      <c r="AQ507" s="202"/>
    </row>
    <row r="508" spans="1:43" x14ac:dyDescent="0.25">
      <c r="A508" s="370"/>
      <c r="B508" s="355"/>
      <c r="C508" s="353"/>
      <c r="D508" s="341"/>
      <c r="E508" s="431"/>
      <c r="F508" s="7" t="s">
        <v>228</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v>335462.03999999998</v>
      </c>
      <c r="AN508" s="192"/>
      <c r="AO508" s="202">
        <v>4</v>
      </c>
      <c r="AP508" s="211">
        <v>268096.43699999998</v>
      </c>
      <c r="AQ508" s="202"/>
    </row>
    <row r="509" spans="1:43" x14ac:dyDescent="0.25">
      <c r="A509" s="370"/>
      <c r="B509" s="355"/>
      <c r="C509" s="353"/>
      <c r="D509" s="341"/>
      <c r="E509" s="431"/>
      <c r="F509" s="7" t="s">
        <v>25</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v>445462.04</v>
      </c>
      <c r="AN509" s="192"/>
      <c r="AO509" s="202">
        <v>8</v>
      </c>
      <c r="AP509" s="211">
        <v>491509.62</v>
      </c>
      <c r="AQ509" s="202" t="s">
        <v>1613</v>
      </c>
    </row>
    <row r="510" spans="1:43" x14ac:dyDescent="0.25">
      <c r="A510" s="370"/>
      <c r="B510" s="355"/>
      <c r="C510" s="353"/>
      <c r="D510" s="341"/>
      <c r="E510" s="431"/>
      <c r="F510" s="7" t="s">
        <v>48</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v>242900</v>
      </c>
      <c r="AN510" s="192"/>
      <c r="AO510" s="202"/>
      <c r="AP510" s="211"/>
      <c r="AQ510" s="202"/>
    </row>
    <row r="511" spans="1:43" x14ac:dyDescent="0.25">
      <c r="A511" s="371"/>
      <c r="B511" s="356"/>
      <c r="C511" s="357"/>
      <c r="D511" s="342"/>
      <c r="E511" s="432"/>
      <c r="F511" s="7" t="s">
        <v>218</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v>372716.18</v>
      </c>
      <c r="AN511" s="192"/>
      <c r="AO511" s="202"/>
      <c r="AP511" s="211"/>
      <c r="AQ511" s="202"/>
    </row>
    <row r="512" spans="1:43" x14ac:dyDescent="0.25">
      <c r="A512" s="69"/>
      <c r="B512" s="23" t="s">
        <v>16</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94">
        <f>SUM(AM507:AM511)</f>
        <v>1526540.26</v>
      </c>
      <c r="AN512" s="193">
        <f>AM512/E507</f>
        <v>0.99999361959975108</v>
      </c>
      <c r="AO512" s="202"/>
      <c r="AP512" s="211"/>
      <c r="AQ512" s="202"/>
    </row>
    <row r="513" spans="1:43" x14ac:dyDescent="0.25">
      <c r="A513" s="369">
        <v>60</v>
      </c>
      <c r="B513" s="354" t="s">
        <v>232</v>
      </c>
      <c r="C513" s="352" t="s">
        <v>233</v>
      </c>
      <c r="D513" s="340" t="s">
        <v>899</v>
      </c>
      <c r="E513" s="343">
        <v>2466842.31</v>
      </c>
      <c r="F513" s="7" t="s">
        <v>231</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8">
        <v>38489</v>
      </c>
      <c r="AN513" s="192"/>
      <c r="AO513" s="202"/>
      <c r="AP513" s="211"/>
      <c r="AQ513" s="202"/>
    </row>
    <row r="514" spans="1:43" x14ac:dyDescent="0.25">
      <c r="A514" s="370"/>
      <c r="B514" s="355"/>
      <c r="C514" s="353"/>
      <c r="D514" s="341"/>
      <c r="E514" s="344"/>
      <c r="F514" s="7" t="s">
        <v>70</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8">
        <v>394825</v>
      </c>
      <c r="AN514" s="192"/>
      <c r="AO514" s="202">
        <v>4</v>
      </c>
      <c r="AP514" s="211">
        <v>393561</v>
      </c>
      <c r="AQ514" s="202"/>
    </row>
    <row r="515" spans="1:43" x14ac:dyDescent="0.25">
      <c r="A515" s="370"/>
      <c r="B515" s="355"/>
      <c r="C515" s="353"/>
      <c r="D515" s="341"/>
      <c r="E515" s="344"/>
      <c r="F515" s="7" t="s">
        <v>223</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8">
        <v>96224</v>
      </c>
      <c r="AN515" s="192"/>
      <c r="AO515" s="202"/>
      <c r="AP515" s="211"/>
      <c r="AQ515" s="202"/>
    </row>
    <row r="516" spans="1:43" x14ac:dyDescent="0.25">
      <c r="A516" s="370"/>
      <c r="B516" s="355"/>
      <c r="C516" s="353"/>
      <c r="D516" s="341"/>
      <c r="E516" s="344"/>
      <c r="F516" s="7" t="s">
        <v>65</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8">
        <v>410554</v>
      </c>
      <c r="AN516" s="192"/>
      <c r="AO516" s="202">
        <v>10</v>
      </c>
      <c r="AP516" s="211">
        <v>400000</v>
      </c>
      <c r="AQ516" s="202"/>
    </row>
    <row r="517" spans="1:43" x14ac:dyDescent="0.25">
      <c r="A517" s="371"/>
      <c r="B517" s="356"/>
      <c r="C517" s="357"/>
      <c r="D517" s="342"/>
      <c r="E517" s="345"/>
      <c r="F517" s="7" t="s">
        <v>44</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8">
        <v>115468</v>
      </c>
      <c r="AN517" s="192"/>
      <c r="AO517" s="202">
        <v>12</v>
      </c>
      <c r="AP517" s="211">
        <v>180000</v>
      </c>
      <c r="AQ517" s="202"/>
    </row>
    <row r="518" spans="1:43" x14ac:dyDescent="0.25">
      <c r="A518" s="209"/>
      <c r="B518" s="210"/>
      <c r="C518" s="139"/>
      <c r="D518" s="233"/>
      <c r="E518" s="217"/>
      <c r="F518" s="77" t="s">
        <v>66</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8">
        <v>384895</v>
      </c>
      <c r="AN518" s="192"/>
      <c r="AO518" s="202">
        <v>6</v>
      </c>
      <c r="AP518" s="211">
        <v>360000</v>
      </c>
      <c r="AQ518" s="202"/>
    </row>
    <row r="519" spans="1:43" x14ac:dyDescent="0.25">
      <c r="A519" s="209"/>
      <c r="B519" s="210"/>
      <c r="C519" s="139"/>
      <c r="D519" s="233"/>
      <c r="E519" s="217"/>
      <c r="F519" s="77" t="s">
        <v>69</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8">
        <v>256596</v>
      </c>
      <c r="AN519" s="192"/>
      <c r="AO519" s="202">
        <v>2</v>
      </c>
      <c r="AP519" s="211">
        <v>222820.1</v>
      </c>
      <c r="AQ519" s="202"/>
    </row>
    <row r="520" spans="1:43" x14ac:dyDescent="0.25">
      <c r="A520" s="209"/>
      <c r="B520" s="210"/>
      <c r="C520" s="139"/>
      <c r="D520" s="233"/>
      <c r="E520" s="217"/>
      <c r="F520" s="77" t="s">
        <v>1126</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8">
        <v>769790</v>
      </c>
      <c r="AN520" s="192"/>
      <c r="AO520" s="202">
        <v>7</v>
      </c>
      <c r="AP520" s="211">
        <v>866333.81</v>
      </c>
      <c r="AQ520" s="202"/>
    </row>
    <row r="521" spans="1:43" x14ac:dyDescent="0.25">
      <c r="A521" s="69"/>
      <c r="B521" s="23" t="s">
        <v>16</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94">
        <f>SUM(AM513:AM520)</f>
        <v>2466841</v>
      </c>
      <c r="AN521" s="193">
        <f>AM521/E513</f>
        <v>0.99999946895673275</v>
      </c>
      <c r="AO521" s="202"/>
      <c r="AP521" s="211"/>
      <c r="AQ521" s="202"/>
    </row>
    <row r="522" spans="1:43" ht="15" customHeight="1" x14ac:dyDescent="0.25">
      <c r="A522" s="452">
        <v>61</v>
      </c>
      <c r="B522" s="354" t="s">
        <v>235</v>
      </c>
      <c r="C522" s="352" t="s">
        <v>236</v>
      </c>
      <c r="D522" s="340" t="str">
        <f>'[1]CALENDAR TOATE GAL-urile'!$E$451</f>
        <v>www.galtaragugulanilor.ro</v>
      </c>
      <c r="E522" s="343">
        <v>3184579.31</v>
      </c>
      <c r="F522" s="7" t="s">
        <v>307</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v>32641</v>
      </c>
      <c r="AN522" s="192"/>
      <c r="AO522" s="202"/>
      <c r="AP522" s="211"/>
      <c r="AQ522" s="202"/>
    </row>
    <row r="523" spans="1:43" x14ac:dyDescent="0.25">
      <c r="A523" s="426"/>
      <c r="B523" s="355"/>
      <c r="C523" s="353"/>
      <c r="D523" s="341"/>
      <c r="E523" s="344"/>
      <c r="F523" s="7" t="s">
        <v>226</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v>10000</v>
      </c>
      <c r="AN523" s="192"/>
      <c r="AO523" s="202"/>
      <c r="AP523" s="211"/>
      <c r="AQ523" s="202"/>
    </row>
    <row r="524" spans="1:43" x14ac:dyDescent="0.25">
      <c r="A524" s="426"/>
      <c r="B524" s="355"/>
      <c r="C524" s="353"/>
      <c r="D524" s="341"/>
      <c r="E524" s="344"/>
      <c r="F524" s="7" t="s">
        <v>308</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v>200000</v>
      </c>
      <c r="AN524" s="192"/>
      <c r="AO524" s="202"/>
      <c r="AP524" s="211"/>
      <c r="AQ524" s="202"/>
    </row>
    <row r="525" spans="1:43" x14ac:dyDescent="0.25">
      <c r="A525" s="426"/>
      <c r="B525" s="355"/>
      <c r="C525" s="353"/>
      <c r="D525" s="341"/>
      <c r="E525" s="344"/>
      <c r="F525" s="7" t="s">
        <v>43</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v>75000</v>
      </c>
      <c r="AN525" s="192"/>
      <c r="AO525" s="202"/>
      <c r="AP525" s="211"/>
      <c r="AQ525" s="202" t="s">
        <v>1551</v>
      </c>
    </row>
    <row r="526" spans="1:43" x14ac:dyDescent="0.25">
      <c r="A526" s="426"/>
      <c r="B526" s="355"/>
      <c r="C526" s="353"/>
      <c r="D526" s="341"/>
      <c r="E526" s="344"/>
      <c r="F526" s="77" t="s">
        <v>310</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v>440000</v>
      </c>
      <c r="AN526" s="192"/>
      <c r="AO526" s="202">
        <v>11</v>
      </c>
      <c r="AP526" s="211">
        <v>440000</v>
      </c>
      <c r="AQ526" s="202"/>
    </row>
    <row r="527" spans="1:43" x14ac:dyDescent="0.25">
      <c r="A527" s="426"/>
      <c r="B527" s="355"/>
      <c r="C527" s="353"/>
      <c r="D527" s="341"/>
      <c r="E527" s="344"/>
      <c r="F527" s="77" t="s">
        <v>171</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v>15000</v>
      </c>
      <c r="AN527" s="192"/>
      <c r="AO527" s="202"/>
      <c r="AP527" s="211"/>
      <c r="AQ527" s="202"/>
    </row>
    <row r="528" spans="1:43" x14ac:dyDescent="0.25">
      <c r="A528" s="427"/>
      <c r="B528" s="356"/>
      <c r="C528" s="357"/>
      <c r="D528" s="341"/>
      <c r="E528" s="345"/>
      <c r="F528" s="77" t="s">
        <v>65</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v>300000</v>
      </c>
      <c r="AN528" s="192"/>
      <c r="AO528" s="202">
        <v>6</v>
      </c>
      <c r="AP528" s="211">
        <v>300000</v>
      </c>
      <c r="AQ528" s="202" t="s">
        <v>1552</v>
      </c>
    </row>
    <row r="529" spans="1:43" x14ac:dyDescent="0.25">
      <c r="A529" s="242"/>
      <c r="B529" s="210"/>
      <c r="C529" s="139"/>
      <c r="D529" s="233"/>
      <c r="E529" s="217"/>
      <c r="F529" s="77" t="s">
        <v>66</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v>480000</v>
      </c>
      <c r="AN529" s="192"/>
      <c r="AO529" s="202">
        <v>4</v>
      </c>
      <c r="AP529" s="211">
        <v>388376.81</v>
      </c>
      <c r="AQ529" s="202" t="s">
        <v>1552</v>
      </c>
    </row>
    <row r="530" spans="1:43" x14ac:dyDescent="0.25">
      <c r="A530" s="242"/>
      <c r="B530" s="210"/>
      <c r="C530" s="139"/>
      <c r="D530" s="233"/>
      <c r="E530" s="217"/>
      <c r="F530" s="77" t="s">
        <v>44</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v>1556751</v>
      </c>
      <c r="AN530" s="192"/>
      <c r="AO530" s="202">
        <v>17</v>
      </c>
      <c r="AP530" s="211">
        <v>1307191.75</v>
      </c>
      <c r="AQ530" s="202" t="s">
        <v>1553</v>
      </c>
    </row>
    <row r="531" spans="1:43" x14ac:dyDescent="0.25">
      <c r="A531" s="242"/>
      <c r="B531" s="210"/>
      <c r="C531" s="139"/>
      <c r="D531" s="233"/>
      <c r="E531" s="217"/>
      <c r="F531" s="77" t="s">
        <v>69</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v>30000</v>
      </c>
      <c r="AN531" s="192"/>
      <c r="AO531" s="202"/>
      <c r="AP531" s="211"/>
      <c r="AQ531" s="202" t="s">
        <v>1389</v>
      </c>
    </row>
    <row r="532" spans="1:43" x14ac:dyDescent="0.25">
      <c r="A532" s="242"/>
      <c r="B532" s="210"/>
      <c r="C532" s="139"/>
      <c r="D532" s="233"/>
      <c r="E532" s="217"/>
      <c r="F532" s="77" t="s">
        <v>234</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v>30187</v>
      </c>
      <c r="AN532" s="192"/>
      <c r="AO532" s="202">
        <v>1</v>
      </c>
      <c r="AP532" s="211">
        <v>30187</v>
      </c>
      <c r="AQ532" s="202" t="s">
        <v>1390</v>
      </c>
    </row>
    <row r="533" spans="1:43" x14ac:dyDescent="0.25">
      <c r="A533" s="242"/>
      <c r="B533" s="210"/>
      <c r="C533" s="139"/>
      <c r="D533" s="233"/>
      <c r="E533" s="217"/>
      <c r="F533" s="77" t="s">
        <v>442</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v>15000</v>
      </c>
      <c r="AN533" s="192"/>
      <c r="AO533" s="202"/>
      <c r="AP533" s="211"/>
      <c r="AQ533" s="202" t="s">
        <v>1389</v>
      </c>
    </row>
    <row r="534" spans="1:43" x14ac:dyDescent="0.25">
      <c r="A534" s="69"/>
      <c r="B534" s="23" t="s">
        <v>16</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94">
        <f>SUM(AM522:AM533)</f>
        <v>3184579</v>
      </c>
      <c r="AN534" s="193">
        <f>AM534/E522</f>
        <v>0.99999990265590211</v>
      </c>
      <c r="AO534" s="202"/>
      <c r="AP534" s="211"/>
      <c r="AQ534" s="202"/>
    </row>
    <row r="535" spans="1:43" x14ac:dyDescent="0.25">
      <c r="A535" s="369">
        <v>62</v>
      </c>
      <c r="B535" s="354" t="s">
        <v>242</v>
      </c>
      <c r="C535" s="352" t="s">
        <v>243</v>
      </c>
      <c r="D535" s="340" t="s">
        <v>1151</v>
      </c>
      <c r="E535" s="398">
        <v>2585031.31</v>
      </c>
      <c r="F535" s="44" t="s">
        <v>237</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v>12766</v>
      </c>
      <c r="AN535" s="192"/>
      <c r="AO535" s="202"/>
      <c r="AP535" s="211"/>
      <c r="AQ535" s="202"/>
    </row>
    <row r="536" spans="1:43" x14ac:dyDescent="0.25">
      <c r="A536" s="370"/>
      <c r="B536" s="355"/>
      <c r="C536" s="353"/>
      <c r="D536" s="353"/>
      <c r="E536" s="399"/>
      <c r="F536" s="44" t="s">
        <v>238</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v>25531</v>
      </c>
      <c r="AN536" s="192"/>
      <c r="AO536" s="202"/>
      <c r="AP536" s="211"/>
      <c r="AQ536" s="202"/>
    </row>
    <row r="537" spans="1:43" x14ac:dyDescent="0.25">
      <c r="A537" s="370"/>
      <c r="B537" s="355"/>
      <c r="C537" s="353"/>
      <c r="D537" s="353"/>
      <c r="E537" s="399"/>
      <c r="F537" s="44" t="s">
        <v>239</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v>51062</v>
      </c>
      <c r="AN537" s="192"/>
      <c r="AO537" s="202"/>
      <c r="AP537" s="211"/>
      <c r="AQ537" s="202"/>
    </row>
    <row r="538" spans="1:43" x14ac:dyDescent="0.25">
      <c r="A538" s="370"/>
      <c r="B538" s="355"/>
      <c r="C538" s="353"/>
      <c r="D538" s="353"/>
      <c r="E538" s="399"/>
      <c r="F538" s="8" t="s">
        <v>240</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v>19148</v>
      </c>
      <c r="AN538" s="192"/>
      <c r="AO538" s="202"/>
      <c r="AP538" s="211"/>
      <c r="AQ538" s="202"/>
    </row>
    <row r="539" spans="1:43" x14ac:dyDescent="0.25">
      <c r="A539" s="370"/>
      <c r="B539" s="355"/>
      <c r="C539" s="353"/>
      <c r="D539" s="353"/>
      <c r="E539" s="399"/>
      <c r="F539" s="8" t="s">
        <v>241</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v>153187</v>
      </c>
      <c r="AN539" s="192"/>
      <c r="AO539" s="202"/>
      <c r="AP539" s="211"/>
      <c r="AQ539" s="202"/>
    </row>
    <row r="540" spans="1:43" x14ac:dyDescent="0.25">
      <c r="A540" s="370"/>
      <c r="B540" s="355"/>
      <c r="C540" s="353"/>
      <c r="D540" s="353"/>
      <c r="E540" s="399"/>
      <c r="F540" s="8" t="s">
        <v>244</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v>1531870</v>
      </c>
      <c r="AN540" s="192"/>
      <c r="AO540" s="202"/>
      <c r="AP540" s="211"/>
      <c r="AQ540" s="202"/>
    </row>
    <row r="541" spans="1:43" x14ac:dyDescent="0.25">
      <c r="A541" s="370"/>
      <c r="B541" s="355"/>
      <c r="C541" s="353"/>
      <c r="D541" s="353"/>
      <c r="E541" s="399"/>
      <c r="F541" s="8" t="s">
        <v>245</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v>12766</v>
      </c>
      <c r="AN541" s="192"/>
      <c r="AO541" s="202"/>
      <c r="AP541" s="211"/>
      <c r="AQ541" s="202"/>
    </row>
    <row r="542" spans="1:43" x14ac:dyDescent="0.25">
      <c r="A542" s="370"/>
      <c r="B542" s="355"/>
      <c r="C542" s="353"/>
      <c r="D542" s="353"/>
      <c r="E542" s="399"/>
      <c r="F542" s="8" t="s">
        <v>246</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v>12766</v>
      </c>
      <c r="AN542" s="192"/>
      <c r="AO542" s="202"/>
      <c r="AP542" s="211"/>
      <c r="AQ542" s="202"/>
    </row>
    <row r="543" spans="1:43" x14ac:dyDescent="0.25">
      <c r="A543" s="370"/>
      <c r="B543" s="355"/>
      <c r="C543" s="353"/>
      <c r="D543" s="353"/>
      <c r="E543" s="399"/>
      <c r="F543" s="8" t="s">
        <v>247</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v>255312</v>
      </c>
      <c r="AN543" s="192" t="s">
        <v>901</v>
      </c>
      <c r="AO543" s="202"/>
      <c r="AP543" s="211"/>
      <c r="AQ543" s="202"/>
    </row>
    <row r="544" spans="1:43" x14ac:dyDescent="0.25">
      <c r="A544" s="370"/>
      <c r="B544" s="355"/>
      <c r="C544" s="353"/>
      <c r="D544" s="353"/>
      <c r="E544" s="399"/>
      <c r="F544" s="8" t="s">
        <v>248</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v>204249</v>
      </c>
      <c r="AN544" s="192"/>
      <c r="AO544" s="202">
        <v>9</v>
      </c>
      <c r="AP544" s="211">
        <v>200000</v>
      </c>
      <c r="AQ544" s="202"/>
    </row>
    <row r="545" spans="1:43" x14ac:dyDescent="0.25">
      <c r="A545" s="370"/>
      <c r="B545" s="355"/>
      <c r="C545" s="353"/>
      <c r="D545" s="353"/>
      <c r="E545" s="399"/>
      <c r="F545" s="8" t="s">
        <v>249</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v>153187</v>
      </c>
      <c r="AN545" s="192"/>
      <c r="AO545" s="202"/>
      <c r="AP545" s="211"/>
      <c r="AQ545" s="202"/>
    </row>
    <row r="546" spans="1:43" x14ac:dyDescent="0.25">
      <c r="A546" s="371"/>
      <c r="B546" s="356"/>
      <c r="C546" s="357"/>
      <c r="D546" s="357"/>
      <c r="E546" s="400"/>
      <c r="F546" s="8" t="s">
        <v>250</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v>153187</v>
      </c>
      <c r="AN546" s="192"/>
      <c r="AO546" s="202"/>
      <c r="AP546" s="211"/>
      <c r="AQ546" s="202"/>
    </row>
    <row r="547" spans="1:43" x14ac:dyDescent="0.25">
      <c r="A547" s="67"/>
      <c r="B547" s="54" t="s">
        <v>16</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94">
        <f>SUM(AM535:AM546)</f>
        <v>2585031</v>
      </c>
      <c r="AN547" s="193">
        <f>AM547/E535</f>
        <v>0.9999998800788219</v>
      </c>
      <c r="AO547" s="202"/>
      <c r="AP547" s="211"/>
      <c r="AQ547" s="202"/>
    </row>
    <row r="548" spans="1:43" ht="15" customHeight="1" x14ac:dyDescent="0.25">
      <c r="A548" s="369">
        <v>63</v>
      </c>
      <c r="B548" s="354" t="s">
        <v>251</v>
      </c>
      <c r="C548" s="352" t="s">
        <v>252</v>
      </c>
      <c r="D548" s="340" t="s">
        <v>1150</v>
      </c>
      <c r="E548" s="343">
        <v>2082731.31</v>
      </c>
      <c r="F548" s="144" t="s">
        <v>118</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145">
        <v>759824</v>
      </c>
      <c r="AN548" s="192"/>
      <c r="AO548" s="202">
        <v>10</v>
      </c>
      <c r="AP548" s="211">
        <v>600000</v>
      </c>
      <c r="AQ548" s="202" t="s">
        <v>1713</v>
      </c>
    </row>
    <row r="549" spans="1:43" x14ac:dyDescent="0.25">
      <c r="A549" s="370"/>
      <c r="B549" s="355"/>
      <c r="C549" s="353"/>
      <c r="D549" s="353"/>
      <c r="E549" s="344"/>
      <c r="F549" s="144" t="s">
        <v>116</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145">
        <v>379912</v>
      </c>
      <c r="AN549" s="192"/>
      <c r="AO549" s="202"/>
      <c r="AP549" s="211"/>
      <c r="AQ549" s="202"/>
    </row>
    <row r="550" spans="1:43" x14ac:dyDescent="0.25">
      <c r="A550" s="370"/>
      <c r="B550" s="355"/>
      <c r="C550" s="353"/>
      <c r="D550" s="353"/>
      <c r="E550" s="344"/>
      <c r="F550" s="144" t="s">
        <v>171</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145">
        <v>271366</v>
      </c>
      <c r="AN550" s="192"/>
      <c r="AO550" s="202"/>
      <c r="AP550" s="211"/>
      <c r="AQ550" s="202"/>
    </row>
    <row r="551" spans="1:43" x14ac:dyDescent="0.25">
      <c r="A551" s="370"/>
      <c r="B551" s="355"/>
      <c r="C551" s="353"/>
      <c r="D551" s="353"/>
      <c r="E551" s="344"/>
      <c r="F551" s="144" t="s">
        <v>113</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145">
        <v>108546</v>
      </c>
      <c r="AN551" s="192"/>
      <c r="AO551" s="202"/>
      <c r="AP551" s="211"/>
      <c r="AQ551" s="202"/>
    </row>
    <row r="552" spans="1:43" x14ac:dyDescent="0.25">
      <c r="A552" s="370"/>
      <c r="B552" s="355"/>
      <c r="C552" s="353"/>
      <c r="D552" s="353"/>
      <c r="E552" s="344"/>
      <c r="F552" s="144" t="s">
        <v>115</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145">
        <v>162819</v>
      </c>
      <c r="AN552" s="192"/>
      <c r="AO552" s="202"/>
      <c r="AP552" s="211"/>
      <c r="AQ552" s="202"/>
    </row>
    <row r="553" spans="1:43" x14ac:dyDescent="0.25">
      <c r="A553" s="370"/>
      <c r="B553" s="355"/>
      <c r="C553" s="353"/>
      <c r="D553" s="353"/>
      <c r="E553" s="344"/>
      <c r="F553" s="144" t="s">
        <v>131</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145">
        <v>13568</v>
      </c>
      <c r="AN553" s="192"/>
      <c r="AO553" s="202"/>
      <c r="AP553" s="211"/>
      <c r="AQ553" s="202"/>
    </row>
    <row r="554" spans="1:43" x14ac:dyDescent="0.25">
      <c r="A554" s="370"/>
      <c r="B554" s="355"/>
      <c r="C554" s="353"/>
      <c r="D554" s="353"/>
      <c r="E554" s="344"/>
      <c r="F554" s="144" t="s">
        <v>117</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145">
        <v>271366</v>
      </c>
      <c r="AN554" s="192"/>
      <c r="AO554" s="202">
        <v>5</v>
      </c>
      <c r="AP554" s="211">
        <v>100000</v>
      </c>
      <c r="AQ554" s="202" t="s">
        <v>1552</v>
      </c>
    </row>
    <row r="555" spans="1:43" x14ac:dyDescent="0.25">
      <c r="A555" s="209"/>
      <c r="B555" s="210"/>
      <c r="C555" s="139"/>
      <c r="D555" s="353"/>
      <c r="E555" s="344"/>
      <c r="F555" s="144" t="s">
        <v>258</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145">
        <v>27137</v>
      </c>
      <c r="AN555" s="192"/>
      <c r="AO555" s="202"/>
      <c r="AP555" s="211"/>
      <c r="AQ555" s="202"/>
    </row>
    <row r="556" spans="1:43" x14ac:dyDescent="0.25">
      <c r="A556" s="209"/>
      <c r="B556" s="210"/>
      <c r="C556" s="139"/>
      <c r="D556" s="353"/>
      <c r="E556" s="344"/>
      <c r="F556" s="144" t="s">
        <v>278</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145">
        <v>20352</v>
      </c>
      <c r="AN556" s="192"/>
      <c r="AO556" s="202"/>
      <c r="AP556" s="211"/>
      <c r="AQ556" s="202"/>
    </row>
    <row r="557" spans="1:43" x14ac:dyDescent="0.25">
      <c r="A557" s="209"/>
      <c r="B557" s="210"/>
      <c r="C557" s="139"/>
      <c r="D557" s="353"/>
      <c r="E557" s="344"/>
      <c r="F557" s="144" t="s">
        <v>355</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145">
        <v>13568</v>
      </c>
      <c r="AN557" s="192"/>
      <c r="AO557" s="202"/>
      <c r="AP557" s="211"/>
      <c r="AQ557" s="202"/>
    </row>
    <row r="558" spans="1:43" x14ac:dyDescent="0.25">
      <c r="A558" s="209"/>
      <c r="B558" s="210"/>
      <c r="C558" s="139"/>
      <c r="D558" s="353"/>
      <c r="E558" s="344"/>
      <c r="F558" s="144" t="s">
        <v>358</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145">
        <v>13568</v>
      </c>
      <c r="AN558" s="192"/>
      <c r="AO558" s="202"/>
      <c r="AP558" s="211"/>
      <c r="AQ558" s="202"/>
    </row>
    <row r="559" spans="1:43" x14ac:dyDescent="0.25">
      <c r="A559" s="209"/>
      <c r="B559" s="210"/>
      <c r="C559" s="139"/>
      <c r="D559" s="357"/>
      <c r="E559" s="345"/>
      <c r="F559" s="144" t="s">
        <v>359</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145">
        <v>40705</v>
      </c>
      <c r="AN559" s="192"/>
      <c r="AO559" s="202"/>
      <c r="AP559" s="211"/>
      <c r="AQ559" s="202"/>
    </row>
    <row r="560" spans="1:43" x14ac:dyDescent="0.25">
      <c r="A560" s="68"/>
      <c r="B560" s="21" t="s">
        <v>16</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94">
        <f>SUM(AM548:AM559)</f>
        <v>2082731</v>
      </c>
      <c r="AN560" s="193">
        <f>AM560/E548</f>
        <v>0.99999985115698864</v>
      </c>
      <c r="AO560" s="202"/>
      <c r="AP560" s="211"/>
      <c r="AQ560" s="202"/>
    </row>
    <row r="561" spans="1:43" x14ac:dyDescent="0.25">
      <c r="A561" s="369">
        <v>64</v>
      </c>
      <c r="B561" s="354" t="s">
        <v>253</v>
      </c>
      <c r="C561" s="352" t="s">
        <v>254</v>
      </c>
      <c r="D561" s="340" t="s">
        <v>902</v>
      </c>
      <c r="E561" s="343">
        <v>1804218.5999999996</v>
      </c>
      <c r="F561" s="7" t="s">
        <v>1255</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v>300000</v>
      </c>
      <c r="AN561" s="192"/>
      <c r="AO561" s="202"/>
      <c r="AP561" s="211"/>
      <c r="AQ561" s="202"/>
    </row>
    <row r="562" spans="1:43" x14ac:dyDescent="0.25">
      <c r="A562" s="370"/>
      <c r="B562" s="355"/>
      <c r="C562" s="353"/>
      <c r="D562" s="391"/>
      <c r="E562" s="344"/>
      <c r="F562" s="7" t="s">
        <v>1256</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v>990000</v>
      </c>
      <c r="AN562" s="192"/>
      <c r="AO562" s="202">
        <v>6</v>
      </c>
      <c r="AP562" s="211">
        <v>499602</v>
      </c>
      <c r="AQ562" s="202"/>
    </row>
    <row r="563" spans="1:43" x14ac:dyDescent="0.25">
      <c r="A563" s="370"/>
      <c r="B563" s="355"/>
      <c r="C563" s="353"/>
      <c r="D563" s="391"/>
      <c r="E563" s="344"/>
      <c r="F563" s="7" t="s">
        <v>1257</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v>84832.22</v>
      </c>
      <c r="AN563" s="192"/>
      <c r="AO563" s="202"/>
      <c r="AP563" s="211"/>
      <c r="AQ563" s="202"/>
    </row>
    <row r="564" spans="1:43" x14ac:dyDescent="0.25">
      <c r="A564" s="371"/>
      <c r="B564" s="356"/>
      <c r="C564" s="357"/>
      <c r="D564" s="450"/>
      <c r="E564" s="345"/>
      <c r="F564" s="7" t="s">
        <v>255</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v>429386.38</v>
      </c>
      <c r="AN564" s="192"/>
      <c r="AO564" s="202"/>
      <c r="AP564" s="211"/>
      <c r="AQ564" s="202"/>
    </row>
    <row r="565" spans="1:43" x14ac:dyDescent="0.25">
      <c r="A565" s="69"/>
      <c r="B565" s="23" t="s">
        <v>16</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94">
        <f>SUM(AM561:AM564)</f>
        <v>1804218.6</v>
      </c>
      <c r="AN565" s="193">
        <f>AM565/E561</f>
        <v>1.0000000000000002</v>
      </c>
      <c r="AO565" s="202"/>
      <c r="AP565" s="211"/>
      <c r="AQ565" s="202"/>
    </row>
    <row r="566" spans="1:43" x14ac:dyDescent="0.25">
      <c r="A566" s="369">
        <v>65</v>
      </c>
      <c r="B566" s="354" t="s">
        <v>256</v>
      </c>
      <c r="C566" s="352" t="s">
        <v>254</v>
      </c>
      <c r="D566" s="340" t="s">
        <v>903</v>
      </c>
      <c r="E566" s="343">
        <v>3873883.3400000003</v>
      </c>
      <c r="F566" s="7" t="s">
        <v>257</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8">
        <v>240000</v>
      </c>
      <c r="AN566" s="192"/>
      <c r="AO566" s="202">
        <v>6</v>
      </c>
      <c r="AP566" s="211">
        <v>240000</v>
      </c>
      <c r="AQ566" s="202"/>
    </row>
    <row r="567" spans="1:43" x14ac:dyDescent="0.25">
      <c r="A567" s="370"/>
      <c r="B567" s="355"/>
      <c r="C567" s="353"/>
      <c r="D567" s="353"/>
      <c r="E567" s="344"/>
      <c r="F567" s="7" t="s">
        <v>21</v>
      </c>
      <c r="G567" s="96"/>
      <c r="H567" s="96"/>
      <c r="I567" s="96"/>
      <c r="J567" s="96"/>
      <c r="K567" s="96" t="s">
        <v>1091</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8">
        <v>2014678</v>
      </c>
      <c r="AN567" s="192"/>
      <c r="AO567" s="202">
        <v>19</v>
      </c>
      <c r="AP567" s="211">
        <v>1829163</v>
      </c>
      <c r="AQ567" s="202" t="s">
        <v>1357</v>
      </c>
    </row>
    <row r="568" spans="1:43" x14ac:dyDescent="0.25">
      <c r="A568" s="370"/>
      <c r="B568" s="355"/>
      <c r="C568" s="353"/>
      <c r="D568" s="353"/>
      <c r="E568" s="344"/>
      <c r="F568" s="7" t="s">
        <v>122</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8">
        <v>630242.99</v>
      </c>
      <c r="AN568" s="192"/>
      <c r="AO568" s="202">
        <v>5</v>
      </c>
      <c r="AP568" s="211">
        <v>482888</v>
      </c>
      <c r="AQ568" s="202"/>
    </row>
    <row r="569" spans="1:43" x14ac:dyDescent="0.25">
      <c r="A569" s="370"/>
      <c r="B569" s="355"/>
      <c r="C569" s="353"/>
      <c r="D569" s="353"/>
      <c r="E569" s="344"/>
      <c r="F569" s="7" t="s">
        <v>145</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8">
        <v>300000</v>
      </c>
      <c r="AN569" s="192"/>
      <c r="AO569" s="202">
        <v>6</v>
      </c>
      <c r="AP569" s="211">
        <v>297174</v>
      </c>
      <c r="AQ569" s="202" t="s">
        <v>1357</v>
      </c>
    </row>
    <row r="570" spans="1:43" x14ac:dyDescent="0.25">
      <c r="A570" s="370"/>
      <c r="B570" s="355"/>
      <c r="C570" s="353"/>
      <c r="D570" s="353"/>
      <c r="E570" s="344"/>
      <c r="F570" s="7" t="s">
        <v>123</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8">
        <v>678962.3</v>
      </c>
      <c r="AN570" s="192"/>
      <c r="AO570" s="202"/>
      <c r="AP570" s="211"/>
      <c r="AQ570" s="202" t="s">
        <v>1356</v>
      </c>
    </row>
    <row r="571" spans="1:43" x14ac:dyDescent="0.25">
      <c r="A571" s="371"/>
      <c r="B571" s="355"/>
      <c r="C571" s="353"/>
      <c r="D571" s="353"/>
      <c r="E571" s="344"/>
      <c r="F571" s="7" t="s">
        <v>76</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8">
        <v>10000</v>
      </c>
      <c r="AN571" s="192"/>
      <c r="AO571" s="202"/>
      <c r="AP571" s="211"/>
      <c r="AQ571" s="202" t="s">
        <v>1119</v>
      </c>
    </row>
    <row r="572" spans="1:43" x14ac:dyDescent="0.25">
      <c r="A572" s="33"/>
      <c r="B572" s="13" t="s">
        <v>16</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94">
        <f>SUM(AM566:AM571)</f>
        <v>3873883.29</v>
      </c>
      <c r="AN572" s="193">
        <f>AM572/E566</f>
        <v>0.99999998709305471</v>
      </c>
      <c r="AO572" s="202"/>
      <c r="AP572" s="211"/>
      <c r="AQ572" s="202"/>
    </row>
    <row r="573" spans="1:43" ht="15" customHeight="1" x14ac:dyDescent="0.25">
      <c r="A573" s="369">
        <v>66</v>
      </c>
      <c r="B573" s="354" t="s">
        <v>259</v>
      </c>
      <c r="C573" s="352" t="s">
        <v>254</v>
      </c>
      <c r="D573" s="340" t="s">
        <v>904</v>
      </c>
      <c r="E573" s="343">
        <v>2441476.2200000002</v>
      </c>
      <c r="F573" s="7" t="s">
        <v>118</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138">
        <v>200000</v>
      </c>
      <c r="AN573" s="192"/>
      <c r="AO573" s="202">
        <v>5</v>
      </c>
      <c r="AP573" s="211">
        <v>170000</v>
      </c>
      <c r="AQ573" s="202" t="s">
        <v>1291</v>
      </c>
    </row>
    <row r="574" spans="1:43" x14ac:dyDescent="0.25">
      <c r="A574" s="370"/>
      <c r="B574" s="355"/>
      <c r="C574" s="353"/>
      <c r="D574" s="341"/>
      <c r="E574" s="344"/>
      <c r="F574" s="7" t="s">
        <v>116</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v>150000</v>
      </c>
      <c r="AN574" s="192"/>
      <c r="AO574" s="202">
        <v>6</v>
      </c>
      <c r="AP574" s="211">
        <v>250000</v>
      </c>
      <c r="AQ574" s="202" t="s">
        <v>1289</v>
      </c>
    </row>
    <row r="575" spans="1:43" x14ac:dyDescent="0.25">
      <c r="A575" s="370"/>
      <c r="B575" s="355"/>
      <c r="C575" s="353"/>
      <c r="D575" s="341"/>
      <c r="E575" s="344"/>
      <c r="F575" s="7" t="s">
        <v>258</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v>1094682</v>
      </c>
      <c r="AN575" s="192"/>
      <c r="AO575" s="202">
        <v>11</v>
      </c>
      <c r="AP575" s="211">
        <v>661823</v>
      </c>
      <c r="AQ575" s="202" t="s">
        <v>1290</v>
      </c>
    </row>
    <row r="576" spans="1:43" x14ac:dyDescent="0.25">
      <c r="A576" s="370"/>
      <c r="B576" s="355"/>
      <c r="C576" s="353"/>
      <c r="D576" s="341"/>
      <c r="E576" s="344"/>
      <c r="F576" s="7" t="s">
        <v>171</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v>400000</v>
      </c>
      <c r="AN576" s="192"/>
      <c r="AO576" s="202">
        <v>2</v>
      </c>
      <c r="AP576" s="211">
        <v>398214</v>
      </c>
      <c r="AQ576" s="202" t="s">
        <v>1291</v>
      </c>
    </row>
    <row r="577" spans="1:43" x14ac:dyDescent="0.25">
      <c r="A577" s="370"/>
      <c r="B577" s="355"/>
      <c r="C577" s="353"/>
      <c r="D577" s="341"/>
      <c r="E577" s="344"/>
      <c r="F577" s="7" t="s">
        <v>113</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v>391764</v>
      </c>
      <c r="AN577" s="192"/>
      <c r="AO577" s="202">
        <v>6</v>
      </c>
      <c r="AP577" s="211">
        <v>391028</v>
      </c>
      <c r="AQ577" s="202"/>
    </row>
    <row r="578" spans="1:43" x14ac:dyDescent="0.25">
      <c r="A578" s="370"/>
      <c r="B578" s="355"/>
      <c r="C578" s="353"/>
      <c r="D578" s="341"/>
      <c r="E578" s="344"/>
      <c r="F578" s="7" t="s">
        <v>115</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v>77193</v>
      </c>
      <c r="AN578" s="192"/>
      <c r="AO578" s="202"/>
      <c r="AP578" s="211"/>
      <c r="AQ578" s="202"/>
    </row>
    <row r="579" spans="1:43" x14ac:dyDescent="0.25">
      <c r="A579" s="370"/>
      <c r="B579" s="355"/>
      <c r="C579" s="353"/>
      <c r="D579" s="341"/>
      <c r="E579" s="344"/>
      <c r="F579" s="7" t="s">
        <v>131</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v>77836</v>
      </c>
      <c r="AN579" s="192"/>
      <c r="AO579" s="202">
        <v>3</v>
      </c>
      <c r="AP579" s="211">
        <v>30000</v>
      </c>
      <c r="AQ579" s="202" t="s">
        <v>1382</v>
      </c>
    </row>
    <row r="580" spans="1:43" x14ac:dyDescent="0.25">
      <c r="A580" s="371"/>
      <c r="B580" s="356"/>
      <c r="C580" s="357"/>
      <c r="D580" s="342"/>
      <c r="E580" s="345"/>
      <c r="F580" s="7" t="s">
        <v>117</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v>50000</v>
      </c>
      <c r="AN580" s="192"/>
      <c r="AO580" s="202"/>
      <c r="AP580" s="211"/>
      <c r="AQ580" s="202"/>
    </row>
    <row r="581" spans="1:43" x14ac:dyDescent="0.25">
      <c r="A581" s="67"/>
      <c r="B581" s="54" t="s">
        <v>16</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94">
        <f>SUM(AM573:AM580)</f>
        <v>2441475</v>
      </c>
      <c r="AN581" s="193">
        <f>AM581/E573</f>
        <v>0.9999995003023211</v>
      </c>
      <c r="AO581" s="202"/>
      <c r="AP581" s="211"/>
      <c r="AQ581" s="202"/>
    </row>
    <row r="582" spans="1:43" x14ac:dyDescent="0.25">
      <c r="A582" s="369">
        <v>67</v>
      </c>
      <c r="B582" s="354" t="s">
        <v>260</v>
      </c>
      <c r="C582" s="352" t="s">
        <v>261</v>
      </c>
      <c r="D582" s="332" t="s">
        <v>877</v>
      </c>
      <c r="E582" s="407">
        <v>1871232.31</v>
      </c>
      <c r="F582" s="46" t="s">
        <v>873</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f>P582+H582</f>
        <v>380000</v>
      </c>
      <c r="AN582" s="192"/>
      <c r="AO582" s="202">
        <v>10</v>
      </c>
      <c r="AP582" s="211">
        <v>372615</v>
      </c>
      <c r="AQ582" s="202"/>
    </row>
    <row r="583" spans="1:43" x14ac:dyDescent="0.25">
      <c r="A583" s="370"/>
      <c r="B583" s="355"/>
      <c r="C583" s="353"/>
      <c r="D583" s="333"/>
      <c r="E583" s="408"/>
      <c r="F583" s="46" t="s">
        <v>724</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v>200000</v>
      </c>
      <c r="AN583" s="192"/>
      <c r="AO583" s="202">
        <v>6</v>
      </c>
      <c r="AP583" s="211">
        <v>156487.76999999999</v>
      </c>
      <c r="AQ583" s="202"/>
    </row>
    <row r="584" spans="1:43" x14ac:dyDescent="0.25">
      <c r="A584" s="370"/>
      <c r="B584" s="355"/>
      <c r="C584" s="353"/>
      <c r="D584" s="333"/>
      <c r="E584" s="408"/>
      <c r="F584" s="46" t="s">
        <v>145</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f t="shared" ref="AM584:AM591" si="9">SUM(G584:N584)</f>
        <v>100000</v>
      </c>
      <c r="AN584" s="192"/>
      <c r="AO584" s="202">
        <v>1</v>
      </c>
      <c r="AP584" s="211">
        <v>98437.14</v>
      </c>
      <c r="AQ584" s="202"/>
    </row>
    <row r="585" spans="1:43" x14ac:dyDescent="0.25">
      <c r="A585" s="370"/>
      <c r="B585" s="355"/>
      <c r="C585" s="353"/>
      <c r="D585" s="333"/>
      <c r="E585" s="408"/>
      <c r="F585" s="46" t="s">
        <v>104</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v>300000</v>
      </c>
      <c r="AN585" s="192"/>
      <c r="AO585" s="202">
        <v>16</v>
      </c>
      <c r="AP585" s="211">
        <v>480000</v>
      </c>
      <c r="AQ585" s="202"/>
    </row>
    <row r="586" spans="1:43" x14ac:dyDescent="0.25">
      <c r="A586" s="370"/>
      <c r="B586" s="355"/>
      <c r="C586" s="353"/>
      <c r="D586" s="333"/>
      <c r="E586" s="408"/>
      <c r="F586" s="46" t="s">
        <v>221</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v>200000</v>
      </c>
      <c r="AN586" s="192"/>
      <c r="AO586" s="202">
        <v>6</v>
      </c>
      <c r="AP586" s="211">
        <v>263448.82</v>
      </c>
      <c r="AQ586" s="202"/>
    </row>
    <row r="587" spans="1:43" x14ac:dyDescent="0.25">
      <c r="A587" s="370"/>
      <c r="B587" s="355"/>
      <c r="C587" s="353"/>
      <c r="D587" s="333"/>
      <c r="E587" s="408"/>
      <c r="F587" s="46" t="s">
        <v>874</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f t="shared" si="9"/>
        <v>280000</v>
      </c>
      <c r="AN587" s="192"/>
      <c r="AO587" s="202">
        <v>7</v>
      </c>
      <c r="AP587" s="211">
        <v>280000</v>
      </c>
      <c r="AQ587" s="202"/>
    </row>
    <row r="588" spans="1:43" x14ac:dyDescent="0.25">
      <c r="A588" s="370"/>
      <c r="B588" s="355"/>
      <c r="C588" s="353"/>
      <c r="D588" s="333"/>
      <c r="E588" s="408"/>
      <c r="F588" s="46" t="s">
        <v>645</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48">
        <v>72350</v>
      </c>
      <c r="AN588" s="192"/>
      <c r="AO588" s="202">
        <v>0</v>
      </c>
      <c r="AP588" s="211">
        <v>0</v>
      </c>
      <c r="AQ588" s="202"/>
    </row>
    <row r="589" spans="1:43" x14ac:dyDescent="0.25">
      <c r="A589" s="370"/>
      <c r="B589" s="355"/>
      <c r="C589" s="353"/>
      <c r="D589" s="333"/>
      <c r="E589" s="408"/>
      <c r="F589" s="46" t="s">
        <v>622</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v>200000</v>
      </c>
      <c r="AN589" s="192"/>
      <c r="AO589" s="202">
        <v>1</v>
      </c>
      <c r="AP589" s="211">
        <v>85996.45</v>
      </c>
      <c r="AQ589" s="202"/>
    </row>
    <row r="590" spans="1:43" x14ac:dyDescent="0.25">
      <c r="A590" s="370"/>
      <c r="B590" s="355"/>
      <c r="C590" s="353"/>
      <c r="D590" s="333"/>
      <c r="E590" s="408"/>
      <c r="F590" s="46" t="s">
        <v>875</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f>K590+P590</f>
        <v>45456</v>
      </c>
      <c r="AN590" s="192"/>
      <c r="AO590" s="202">
        <v>1</v>
      </c>
      <c r="AP590" s="211">
        <v>20456</v>
      </c>
      <c r="AQ590" s="202"/>
    </row>
    <row r="591" spans="1:43" x14ac:dyDescent="0.25">
      <c r="A591" s="371"/>
      <c r="B591" s="356"/>
      <c r="C591" s="357"/>
      <c r="D591" s="333"/>
      <c r="E591" s="409"/>
      <c r="F591" s="46" t="s">
        <v>876</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f t="shared" si="9"/>
        <v>25000</v>
      </c>
      <c r="AN591" s="192"/>
      <c r="AO591" s="202"/>
      <c r="AP591" s="211"/>
      <c r="AQ591" s="202"/>
    </row>
    <row r="592" spans="1:43" x14ac:dyDescent="0.25">
      <c r="A592" s="68"/>
      <c r="B592" s="21" t="s">
        <v>16</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94">
        <f>SUM(AM582:AM591)</f>
        <v>1802806</v>
      </c>
      <c r="AN592" s="193">
        <f>AM592/E582</f>
        <v>0.96343248797366055</v>
      </c>
      <c r="AO592" s="202"/>
      <c r="AP592" s="211"/>
      <c r="AQ592" s="202"/>
    </row>
    <row r="593" spans="1:45" x14ac:dyDescent="0.25">
      <c r="A593" s="369">
        <v>68</v>
      </c>
      <c r="B593" s="354" t="s">
        <v>262</v>
      </c>
      <c r="C593" s="352" t="s">
        <v>261</v>
      </c>
      <c r="D593" s="340" t="s">
        <v>1149</v>
      </c>
      <c r="E593" s="343">
        <v>1549796.18</v>
      </c>
      <c r="F593" s="7" t="s">
        <v>671</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v>184837.69</v>
      </c>
      <c r="AN593" s="192"/>
      <c r="AO593" s="202"/>
      <c r="AP593" s="211"/>
      <c r="AQ593" s="202"/>
    </row>
    <row r="594" spans="1:45" x14ac:dyDescent="0.25">
      <c r="A594" s="370"/>
      <c r="B594" s="355"/>
      <c r="C594" s="353"/>
      <c r="D594" s="353"/>
      <c r="E594" s="344"/>
      <c r="F594" s="7" t="s">
        <v>672</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v>138628.26999999999</v>
      </c>
      <c r="AN594" s="192"/>
      <c r="AO594" s="202"/>
      <c r="AP594" s="211"/>
      <c r="AQ594" s="202"/>
    </row>
    <row r="595" spans="1:45" x14ac:dyDescent="0.25">
      <c r="A595" s="370"/>
      <c r="B595" s="355"/>
      <c r="C595" s="353"/>
      <c r="D595" s="353"/>
      <c r="E595" s="344"/>
      <c r="F595" s="7" t="s">
        <v>673</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8">
        <v>107821.98999999999</v>
      </c>
      <c r="AN595" s="192"/>
      <c r="AO595" s="202"/>
      <c r="AP595" s="211"/>
      <c r="AQ595" s="202"/>
    </row>
    <row r="596" spans="1:45" x14ac:dyDescent="0.25">
      <c r="A596" s="370"/>
      <c r="B596" s="355"/>
      <c r="C596" s="353"/>
      <c r="D596" s="353"/>
      <c r="E596" s="344"/>
      <c r="F596" s="7" t="s">
        <v>674</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v>271335.45999999996</v>
      </c>
      <c r="AN596" s="192"/>
      <c r="AO596" s="202"/>
      <c r="AP596" s="211"/>
      <c r="AQ596" s="202"/>
    </row>
    <row r="597" spans="1:45" x14ac:dyDescent="0.25">
      <c r="A597" s="370"/>
      <c r="B597" s="355"/>
      <c r="C597" s="353"/>
      <c r="D597" s="353"/>
      <c r="E597" s="344"/>
      <c r="F597" s="7" t="s">
        <v>1278</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8">
        <v>277256.53999999998</v>
      </c>
      <c r="AN597" s="192"/>
      <c r="AO597" s="202">
        <v>5</v>
      </c>
      <c r="AP597" s="211">
        <v>247358</v>
      </c>
      <c r="AQ597" s="202" t="s">
        <v>1220</v>
      </c>
    </row>
    <row r="598" spans="1:45" x14ac:dyDescent="0.25">
      <c r="A598" s="371"/>
      <c r="B598" s="356"/>
      <c r="C598" s="357"/>
      <c r="D598" s="357"/>
      <c r="E598" s="345"/>
      <c r="F598" s="7" t="s">
        <v>1279</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8">
        <v>277256.53999999998</v>
      </c>
      <c r="AN598" s="192"/>
      <c r="AO598" s="202">
        <v>2</v>
      </c>
      <c r="AP598" s="211">
        <v>109402</v>
      </c>
      <c r="AQ598" s="202" t="s">
        <v>1220</v>
      </c>
    </row>
    <row r="599" spans="1:45" x14ac:dyDescent="0.25">
      <c r="A599" s="209"/>
      <c r="B599" s="210"/>
      <c r="C599" s="139"/>
      <c r="D599" s="9"/>
      <c r="E599" s="217"/>
      <c r="F599" s="77" t="s">
        <v>1280</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v>138628.26999999999</v>
      </c>
      <c r="AN599" s="192"/>
      <c r="AO599" s="202"/>
      <c r="AP599" s="211"/>
      <c r="AQ599" s="202"/>
    </row>
    <row r="600" spans="1:45" x14ac:dyDescent="0.25">
      <c r="A600" s="209"/>
      <c r="B600" s="210"/>
      <c r="C600" s="139"/>
      <c r="D600" s="9"/>
      <c r="E600" s="217"/>
      <c r="F600" s="77" t="s">
        <v>680</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8">
        <v>154031.41</v>
      </c>
      <c r="AN600" s="192"/>
      <c r="AO600" s="202"/>
      <c r="AP600" s="211"/>
      <c r="AQ600" s="202"/>
    </row>
    <row r="601" spans="1:45" x14ac:dyDescent="0.25">
      <c r="A601" s="69"/>
      <c r="B601" s="23" t="s">
        <v>16</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94">
        <f>SUM(AM593:AM600)</f>
        <v>1549796.17</v>
      </c>
      <c r="AN601" s="193">
        <f>AM601/E593</f>
        <v>0.99999999354753866</v>
      </c>
      <c r="AO601" s="202"/>
      <c r="AP601" s="211"/>
      <c r="AQ601" s="202"/>
    </row>
    <row r="602" spans="1:45" x14ac:dyDescent="0.25">
      <c r="A602" s="369">
        <v>69</v>
      </c>
      <c r="B602" s="354" t="s">
        <v>264</v>
      </c>
      <c r="C602" s="352" t="s">
        <v>261</v>
      </c>
      <c r="D602" s="340" t="s">
        <v>960</v>
      </c>
      <c r="E602" s="343">
        <v>1434386.31</v>
      </c>
      <c r="F602" s="7" t="s">
        <v>21</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8">
        <v>699844</v>
      </c>
      <c r="AN602" s="192"/>
      <c r="AO602" s="202">
        <v>10</v>
      </c>
      <c r="AP602" s="211">
        <v>668037.6</v>
      </c>
      <c r="AQ602" s="202" t="s">
        <v>1363</v>
      </c>
      <c r="AS602" t="s">
        <v>1122</v>
      </c>
    </row>
    <row r="603" spans="1:45" x14ac:dyDescent="0.25">
      <c r="A603" s="370"/>
      <c r="B603" s="355"/>
      <c r="C603" s="353"/>
      <c r="D603" s="341"/>
      <c r="E603" s="344"/>
      <c r="F603" s="7" t="s">
        <v>228</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8">
        <v>80489</v>
      </c>
      <c r="AN603" s="192"/>
      <c r="AO603" s="202">
        <v>1</v>
      </c>
      <c r="AP603" s="211">
        <v>80311</v>
      </c>
      <c r="AQ603" s="202" t="s">
        <v>1122</v>
      </c>
      <c r="AS603" t="s">
        <v>1122</v>
      </c>
    </row>
    <row r="604" spans="1:45" x14ac:dyDescent="0.25">
      <c r="A604" s="370"/>
      <c r="B604" s="355"/>
      <c r="C604" s="353"/>
      <c r="D604" s="341"/>
      <c r="E604" s="344"/>
      <c r="F604" s="7" t="s">
        <v>263</v>
      </c>
      <c r="G604" s="96"/>
      <c r="H604" s="96"/>
      <c r="I604" s="96"/>
      <c r="J604" s="96"/>
      <c r="K604" s="96">
        <v>112720</v>
      </c>
      <c r="L604" s="96"/>
      <c r="M604" s="96"/>
      <c r="N604" s="96"/>
      <c r="O604" s="96"/>
      <c r="P604" s="96"/>
      <c r="Q604" s="96"/>
      <c r="R604" s="96"/>
      <c r="S604" s="96"/>
      <c r="T604" s="96"/>
      <c r="U604" s="96"/>
      <c r="V604" s="96"/>
      <c r="W604" s="96"/>
      <c r="X604" s="96"/>
      <c r="Y604" s="96" t="s">
        <v>1803</v>
      </c>
      <c r="Z604" s="96"/>
      <c r="AA604" s="96"/>
      <c r="AB604" s="96"/>
      <c r="AC604" s="96"/>
      <c r="AD604" s="96"/>
      <c r="AE604" s="96"/>
      <c r="AF604" s="96"/>
      <c r="AG604" s="96"/>
      <c r="AH604" s="96"/>
      <c r="AI604" s="96"/>
      <c r="AJ604" s="96"/>
      <c r="AK604" s="96"/>
      <c r="AL604" s="96"/>
      <c r="AM604" s="98">
        <v>112720</v>
      </c>
      <c r="AN604" s="192"/>
      <c r="AO604" s="202">
        <v>2</v>
      </c>
      <c r="AP604" s="211">
        <v>100000</v>
      </c>
      <c r="AQ604" s="202"/>
    </row>
    <row r="605" spans="1:45" x14ac:dyDescent="0.25">
      <c r="A605" s="370"/>
      <c r="B605" s="355"/>
      <c r="C605" s="353"/>
      <c r="D605" s="341"/>
      <c r="E605" s="344"/>
      <c r="F605" s="7" t="s">
        <v>55</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8">
        <v>44507</v>
      </c>
      <c r="AN605" s="192"/>
      <c r="AO605" s="202">
        <v>1</v>
      </c>
      <c r="AP605" s="211">
        <v>43202</v>
      </c>
      <c r="AQ605" s="202" t="s">
        <v>1123</v>
      </c>
      <c r="AS605" t="s">
        <v>1123</v>
      </c>
    </row>
    <row r="606" spans="1:45" x14ac:dyDescent="0.25">
      <c r="A606" s="370"/>
      <c r="B606" s="355"/>
      <c r="C606" s="353"/>
      <c r="D606" s="341"/>
      <c r="E606" s="344"/>
      <c r="F606" s="7" t="s">
        <v>145</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8">
        <v>215000</v>
      </c>
      <c r="AN606" s="192"/>
      <c r="AO606" s="202"/>
      <c r="AP606" s="211"/>
      <c r="AQ606" s="202" t="s">
        <v>1686</v>
      </c>
    </row>
    <row r="607" spans="1:45" x14ac:dyDescent="0.25">
      <c r="A607" s="370"/>
      <c r="B607" s="355"/>
      <c r="C607" s="353"/>
      <c r="D607" s="341"/>
      <c r="E607" s="344"/>
      <c r="F607" s="7" t="s">
        <v>265</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8">
        <v>40290</v>
      </c>
      <c r="AN607" s="192"/>
      <c r="AO607" s="202">
        <v>1</v>
      </c>
      <c r="AP607" s="211">
        <v>31866</v>
      </c>
      <c r="AQ607" s="202" t="s">
        <v>1364</v>
      </c>
    </row>
    <row r="608" spans="1:45" x14ac:dyDescent="0.25">
      <c r="A608" s="370"/>
      <c r="B608" s="355"/>
      <c r="C608" s="353"/>
      <c r="D608" s="341"/>
      <c r="E608" s="344"/>
      <c r="F608" s="7" t="s">
        <v>218</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8">
        <v>80512</v>
      </c>
      <c r="AN608" s="192"/>
      <c r="AO608" s="202"/>
      <c r="AP608" s="211"/>
      <c r="AQ608" s="202" t="s">
        <v>1687</v>
      </c>
    </row>
    <row r="609" spans="1:43" x14ac:dyDescent="0.25">
      <c r="A609" s="370"/>
      <c r="B609" s="355"/>
      <c r="C609" s="353"/>
      <c r="D609" s="341"/>
      <c r="E609" s="344"/>
      <c r="F609" s="7" t="s">
        <v>149</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8">
        <v>80512</v>
      </c>
      <c r="AN609" s="192"/>
      <c r="AO609" s="202">
        <v>1</v>
      </c>
      <c r="AP609" s="211">
        <v>72450</v>
      </c>
      <c r="AQ609" s="202" t="s">
        <v>1269</v>
      </c>
    </row>
    <row r="610" spans="1:43" x14ac:dyDescent="0.25">
      <c r="A610" s="371"/>
      <c r="B610" s="356"/>
      <c r="C610" s="357"/>
      <c r="D610" s="342"/>
      <c r="E610" s="345"/>
      <c r="F610" s="7" t="s">
        <v>266</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8">
        <v>80512</v>
      </c>
      <c r="AN610" s="192"/>
      <c r="AO610" s="202"/>
      <c r="AP610" s="211"/>
      <c r="AQ610" s="202" t="s">
        <v>1270</v>
      </c>
    </row>
    <row r="611" spans="1:43" x14ac:dyDescent="0.25">
      <c r="A611" s="69"/>
      <c r="B611" s="23" t="s">
        <v>16</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94">
        <f>SUM(AM602:AM610)</f>
        <v>1434386</v>
      </c>
      <c r="AN611" s="193">
        <f>AM611/E602</f>
        <v>0.99999978387969968</v>
      </c>
      <c r="AO611" s="202"/>
      <c r="AP611" s="211"/>
      <c r="AQ611" s="202"/>
    </row>
    <row r="612" spans="1:43" x14ac:dyDescent="0.25">
      <c r="A612" s="369">
        <v>70</v>
      </c>
      <c r="B612" s="354" t="s">
        <v>270</v>
      </c>
      <c r="C612" s="352" t="s">
        <v>261</v>
      </c>
      <c r="D612" s="340" t="s">
        <v>881</v>
      </c>
      <c r="E612" s="343">
        <v>2520475.3200000003</v>
      </c>
      <c r="F612" s="46" t="s">
        <v>267</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v>100000</v>
      </c>
      <c r="AN612" s="194"/>
      <c r="AO612" s="202">
        <v>3</v>
      </c>
      <c r="AP612" s="211">
        <v>73161</v>
      </c>
      <c r="AQ612" s="202" t="s">
        <v>1365</v>
      </c>
    </row>
    <row r="613" spans="1:43" x14ac:dyDescent="0.25">
      <c r="A613" s="370"/>
      <c r="B613" s="355"/>
      <c r="C613" s="353"/>
      <c r="D613" s="341"/>
      <c r="E613" s="344"/>
      <c r="F613" s="46" t="s">
        <v>878</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v>400000</v>
      </c>
      <c r="AN613" s="194"/>
      <c r="AO613" s="202">
        <v>2</v>
      </c>
      <c r="AP613" s="211">
        <v>88931</v>
      </c>
      <c r="AQ613" s="202" t="s">
        <v>1804</v>
      </c>
    </row>
    <row r="614" spans="1:43" x14ac:dyDescent="0.25">
      <c r="A614" s="370"/>
      <c r="B614" s="355"/>
      <c r="C614" s="353"/>
      <c r="D614" s="341"/>
      <c r="E614" s="344"/>
      <c r="F614" s="46" t="s">
        <v>268</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v>30000</v>
      </c>
      <c r="AN614" s="194"/>
      <c r="AO614" s="202"/>
      <c r="AP614" s="211"/>
      <c r="AQ614" s="202" t="s">
        <v>1313</v>
      </c>
    </row>
    <row r="615" spans="1:43" x14ac:dyDescent="0.25">
      <c r="A615" s="370"/>
      <c r="B615" s="355"/>
      <c r="C615" s="353"/>
      <c r="D615" s="341"/>
      <c r="E615" s="344"/>
      <c r="F615" s="46" t="s">
        <v>269</v>
      </c>
      <c r="G615" s="124"/>
      <c r="H615" s="48"/>
      <c r="I615" s="48"/>
      <c r="J615" s="3"/>
      <c r="K615" s="3">
        <v>78000.639999999999</v>
      </c>
      <c r="L615" s="48"/>
      <c r="M615" s="48"/>
      <c r="N615" s="48"/>
      <c r="O615" s="48"/>
      <c r="P615" s="48"/>
      <c r="Q615" s="48"/>
      <c r="R615" s="48" t="s">
        <v>1253</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v>78000.639999999999</v>
      </c>
      <c r="AN615" s="194"/>
      <c r="AO615" s="202">
        <v>1</v>
      </c>
      <c r="AP615" s="211">
        <v>79110</v>
      </c>
      <c r="AQ615" s="202" t="s">
        <v>1630</v>
      </c>
    </row>
    <row r="616" spans="1:43" x14ac:dyDescent="0.25">
      <c r="A616" s="370"/>
      <c r="B616" s="355"/>
      <c r="C616" s="353"/>
      <c r="D616" s="341"/>
      <c r="E616" s="344"/>
      <c r="F616" s="46" t="s">
        <v>271</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v>560639.59</v>
      </c>
      <c r="AN616" s="194"/>
      <c r="AO616" s="202">
        <v>13</v>
      </c>
      <c r="AP616" s="211">
        <v>864387.07</v>
      </c>
      <c r="AQ616" s="202" t="s">
        <v>1631</v>
      </c>
    </row>
    <row r="617" spans="1:43" x14ac:dyDescent="0.25">
      <c r="A617" s="370"/>
      <c r="B617" s="355"/>
      <c r="C617" s="353"/>
      <c r="D617" s="341"/>
      <c r="E617" s="344"/>
      <c r="F617" s="46" t="s">
        <v>879</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v>756835</v>
      </c>
      <c r="AN617" s="194"/>
      <c r="AO617" s="202">
        <v>3</v>
      </c>
      <c r="AP617" s="211">
        <v>210529</v>
      </c>
      <c r="AQ617" s="202" t="s">
        <v>1124</v>
      </c>
    </row>
    <row r="618" spans="1:43" x14ac:dyDescent="0.25">
      <c r="A618" s="370"/>
      <c r="B618" s="355"/>
      <c r="C618" s="353"/>
      <c r="D618" s="341"/>
      <c r="E618" s="344"/>
      <c r="F618" s="46" t="s">
        <v>272</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v>500000</v>
      </c>
      <c r="AN618" s="194"/>
      <c r="AO618" s="202">
        <v>13</v>
      </c>
      <c r="AP618" s="211">
        <v>650000</v>
      </c>
      <c r="AQ618" s="202" t="s">
        <v>1805</v>
      </c>
    </row>
    <row r="619" spans="1:43" x14ac:dyDescent="0.25">
      <c r="A619" s="370"/>
      <c r="B619" s="355"/>
      <c r="C619" s="353"/>
      <c r="D619" s="341"/>
      <c r="E619" s="344"/>
      <c r="F619" s="46" t="s">
        <v>273</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v>45000</v>
      </c>
      <c r="AN619" s="194"/>
      <c r="AO619" s="202"/>
      <c r="AP619" s="211"/>
      <c r="AQ619" s="202"/>
    </row>
    <row r="620" spans="1:43" x14ac:dyDescent="0.25">
      <c r="A620" s="370"/>
      <c r="B620" s="355"/>
      <c r="C620" s="353"/>
      <c r="D620" s="341"/>
      <c r="E620" s="344"/>
      <c r="F620" s="46" t="s">
        <v>880</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v>50000</v>
      </c>
      <c r="AN620" s="194"/>
      <c r="AO620" s="202">
        <v>2</v>
      </c>
      <c r="AP620" s="211">
        <v>247032.24</v>
      </c>
      <c r="AQ620" s="202" t="s">
        <v>1125</v>
      </c>
    </row>
    <row r="621" spans="1:43" x14ac:dyDescent="0.25">
      <c r="A621" s="11"/>
      <c r="B621" s="16" t="s">
        <v>16</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94">
        <f>SUM(AM612:AM620)</f>
        <v>2520475.23</v>
      </c>
      <c r="AN621" s="193">
        <f>AM621/E612</f>
        <v>0.99999996429244931</v>
      </c>
      <c r="AO621" s="202"/>
      <c r="AP621" s="211"/>
      <c r="AQ621" s="202"/>
    </row>
    <row r="622" spans="1:43" x14ac:dyDescent="0.25">
      <c r="A622" s="369">
        <v>71</v>
      </c>
      <c r="B622" s="354" t="s">
        <v>275</v>
      </c>
      <c r="C622" s="352" t="s">
        <v>276</v>
      </c>
      <c r="D622" s="340" t="s">
        <v>882</v>
      </c>
      <c r="E622" s="343">
        <v>1885739.31</v>
      </c>
      <c r="F622" s="7" t="s">
        <v>107</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8">
        <v>168588</v>
      </c>
      <c r="AN622" s="192"/>
      <c r="AO622" s="202"/>
      <c r="AP622" s="211"/>
      <c r="AQ622" s="202"/>
    </row>
    <row r="623" spans="1:43" x14ac:dyDescent="0.25">
      <c r="A623" s="370"/>
      <c r="B623" s="355"/>
      <c r="C623" s="353"/>
      <c r="D623" s="341"/>
      <c r="E623" s="344"/>
      <c r="F623" s="7" t="s">
        <v>274</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8">
        <v>31070</v>
      </c>
      <c r="AN623" s="192"/>
      <c r="AO623" s="202"/>
      <c r="AP623" s="211"/>
      <c r="AQ623" s="202"/>
    </row>
    <row r="624" spans="1:43" x14ac:dyDescent="0.25">
      <c r="A624" s="370"/>
      <c r="B624" s="355"/>
      <c r="C624" s="353"/>
      <c r="D624" s="341"/>
      <c r="E624" s="344"/>
      <c r="F624" s="7" t="s">
        <v>277</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8">
        <v>526879</v>
      </c>
      <c r="AN624" s="192"/>
      <c r="AO624" s="202">
        <v>9</v>
      </c>
      <c r="AP624" s="211">
        <v>195735</v>
      </c>
      <c r="AQ624" s="202"/>
    </row>
    <row r="625" spans="1:43" x14ac:dyDescent="0.25">
      <c r="A625" s="370"/>
      <c r="B625" s="355"/>
      <c r="C625" s="353"/>
      <c r="D625" s="341"/>
      <c r="E625" s="344"/>
      <c r="F625" s="7" t="s">
        <v>48</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8">
        <v>386378</v>
      </c>
      <c r="AN625" s="192"/>
      <c r="AO625" s="202">
        <v>8</v>
      </c>
      <c r="AP625" s="211">
        <v>548033</v>
      </c>
      <c r="AQ625" s="202"/>
    </row>
    <row r="626" spans="1:43" x14ac:dyDescent="0.25">
      <c r="A626" s="371"/>
      <c r="B626" s="356"/>
      <c r="C626" s="357"/>
      <c r="D626" s="342"/>
      <c r="E626" s="345"/>
      <c r="F626" s="7" t="s">
        <v>26</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8">
        <v>772824.31</v>
      </c>
      <c r="AN626" s="192"/>
      <c r="AO626" s="202">
        <v>16</v>
      </c>
      <c r="AP626" s="211">
        <v>672506</v>
      </c>
      <c r="AQ626" s="202"/>
    </row>
    <row r="627" spans="1:43" x14ac:dyDescent="0.25">
      <c r="A627" s="69"/>
      <c r="B627" s="23" t="s">
        <v>16</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94">
        <f>SUM(AM622:AM626)</f>
        <v>1885739.31</v>
      </c>
      <c r="AN627" s="193">
        <f>AM627/E622</f>
        <v>1</v>
      </c>
      <c r="AO627" s="202"/>
      <c r="AP627" s="211"/>
      <c r="AQ627" s="202"/>
    </row>
    <row r="628" spans="1:43" x14ac:dyDescent="0.25">
      <c r="A628" s="369">
        <v>72</v>
      </c>
      <c r="B628" s="354" t="s">
        <v>279</v>
      </c>
      <c r="C628" s="352" t="s">
        <v>261</v>
      </c>
      <c r="D628" s="340" t="s">
        <v>883</v>
      </c>
      <c r="E628" s="343">
        <v>1797990.31</v>
      </c>
      <c r="F628" s="46" t="s">
        <v>118</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1806</v>
      </c>
      <c r="AA628" s="84"/>
      <c r="AB628" s="84"/>
      <c r="AC628" s="84"/>
      <c r="AD628" s="84"/>
      <c r="AE628" s="84"/>
      <c r="AF628" s="84"/>
      <c r="AG628" s="84"/>
      <c r="AH628" s="84"/>
      <c r="AI628" s="84"/>
      <c r="AJ628" s="84"/>
      <c r="AK628" s="84"/>
      <c r="AL628" s="84"/>
      <c r="AM628" s="48">
        <v>704060</v>
      </c>
      <c r="AN628" s="192"/>
      <c r="AO628" s="202">
        <v>12</v>
      </c>
      <c r="AP628" s="211">
        <v>520810</v>
      </c>
      <c r="AQ628" s="202"/>
    </row>
    <row r="629" spans="1:43" x14ac:dyDescent="0.25">
      <c r="A629" s="370"/>
      <c r="B629" s="355"/>
      <c r="C629" s="353"/>
      <c r="D629" s="391"/>
      <c r="E629" s="344"/>
      <c r="F629" s="46" t="s">
        <v>116</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v>258012</v>
      </c>
      <c r="AN629" s="192"/>
      <c r="AO629" s="202">
        <v>2</v>
      </c>
      <c r="AP629" s="211">
        <v>197670</v>
      </c>
      <c r="AQ629" s="202"/>
    </row>
    <row r="630" spans="1:43" x14ac:dyDescent="0.25">
      <c r="A630" s="370"/>
      <c r="B630" s="355"/>
      <c r="C630" s="353"/>
      <c r="D630" s="391"/>
      <c r="E630" s="344"/>
      <c r="F630" s="46" t="s">
        <v>171</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v>150000</v>
      </c>
      <c r="AN630" s="192"/>
      <c r="AO630" s="202">
        <v>0</v>
      </c>
      <c r="AP630" s="211"/>
      <c r="AQ630" s="202"/>
    </row>
    <row r="631" spans="1:43" x14ac:dyDescent="0.25">
      <c r="A631" s="370"/>
      <c r="B631" s="355"/>
      <c r="C631" s="353"/>
      <c r="D631" s="391"/>
      <c r="E631" s="344"/>
      <c r="F631" s="46" t="s">
        <v>113</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v>175917</v>
      </c>
      <c r="AN631" s="192"/>
      <c r="AO631" s="202">
        <v>0</v>
      </c>
      <c r="AP631" s="211"/>
      <c r="AQ631" s="202"/>
    </row>
    <row r="632" spans="1:43" x14ac:dyDescent="0.25">
      <c r="A632" s="370"/>
      <c r="B632" s="355"/>
      <c r="C632" s="353"/>
      <c r="D632" s="391"/>
      <c r="E632" s="344"/>
      <c r="F632" s="46" t="s">
        <v>115</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v>150000</v>
      </c>
      <c r="AN632" s="192"/>
      <c r="AO632" s="202">
        <v>3</v>
      </c>
      <c r="AP632" s="211">
        <v>150000</v>
      </c>
      <c r="AQ632" s="202"/>
    </row>
    <row r="633" spans="1:43" x14ac:dyDescent="0.25">
      <c r="A633" s="370"/>
      <c r="B633" s="355"/>
      <c r="C633" s="353"/>
      <c r="D633" s="391"/>
      <c r="E633" s="344"/>
      <c r="F633" s="46" t="s">
        <v>131</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v>100000</v>
      </c>
      <c r="AN633" s="192"/>
      <c r="AO633" s="202">
        <v>3</v>
      </c>
      <c r="AP633" s="211">
        <v>148353.97</v>
      </c>
      <c r="AQ633" s="202"/>
    </row>
    <row r="634" spans="1:43" x14ac:dyDescent="0.25">
      <c r="A634" s="370"/>
      <c r="B634" s="355"/>
      <c r="C634" s="353"/>
      <c r="D634" s="391"/>
      <c r="E634" s="344"/>
      <c r="F634" s="46" t="s">
        <v>117</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v>160000</v>
      </c>
      <c r="AN634" s="192"/>
      <c r="AO634" s="202">
        <v>5</v>
      </c>
      <c r="AP634" s="211">
        <v>200000</v>
      </c>
      <c r="AQ634" s="202"/>
    </row>
    <row r="635" spans="1:43" x14ac:dyDescent="0.25">
      <c r="A635" s="370"/>
      <c r="B635" s="355"/>
      <c r="C635" s="353"/>
      <c r="D635" s="391"/>
      <c r="E635" s="344"/>
      <c r="F635" s="46" t="s">
        <v>258</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v>50000</v>
      </c>
      <c r="AN635" s="192"/>
      <c r="AO635" s="202">
        <v>0</v>
      </c>
      <c r="AP635" s="211"/>
      <c r="AQ635" s="202"/>
    </row>
    <row r="636" spans="1:43" x14ac:dyDescent="0.25">
      <c r="A636" s="370"/>
      <c r="B636" s="355"/>
      <c r="C636" s="353"/>
      <c r="D636" s="391"/>
      <c r="E636" s="344"/>
      <c r="F636" s="46" t="s">
        <v>278</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v>50000</v>
      </c>
      <c r="AN636" s="192"/>
      <c r="AO636" s="202">
        <v>0</v>
      </c>
      <c r="AP636" s="211"/>
      <c r="AQ636" s="202"/>
    </row>
    <row r="637" spans="1:43" x14ac:dyDescent="0.25">
      <c r="A637" s="67"/>
      <c r="B637" s="54" t="s">
        <v>16</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94">
        <f>SUM(AM628:AM636)</f>
        <v>1797989</v>
      </c>
      <c r="AN637" s="193">
        <f>AM637/E628</f>
        <v>0.99999927140875411</v>
      </c>
      <c r="AO637" s="202"/>
      <c r="AP637" s="211"/>
      <c r="AQ637" s="202"/>
    </row>
    <row r="638" spans="1:43" x14ac:dyDescent="0.25">
      <c r="A638" s="369">
        <v>73</v>
      </c>
      <c r="B638" s="354" t="s">
        <v>280</v>
      </c>
      <c r="C638" s="352" t="s">
        <v>281</v>
      </c>
      <c r="D638" s="340" t="s">
        <v>884</v>
      </c>
      <c r="E638" s="474">
        <v>1645950.31</v>
      </c>
      <c r="F638" s="148" t="s">
        <v>118</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v>29921</v>
      </c>
      <c r="AN638" s="192"/>
      <c r="AO638" s="202">
        <v>1</v>
      </c>
      <c r="AP638" s="211">
        <v>17986.55</v>
      </c>
      <c r="AQ638" s="202"/>
    </row>
    <row r="639" spans="1:43" x14ac:dyDescent="0.25">
      <c r="A639" s="370"/>
      <c r="B639" s="355"/>
      <c r="C639" s="353"/>
      <c r="D639" s="353"/>
      <c r="E639" s="475"/>
      <c r="F639" s="148" t="s">
        <v>116</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v>140000</v>
      </c>
      <c r="AN639" s="192"/>
      <c r="AO639" s="202"/>
      <c r="AP639" s="211"/>
      <c r="AQ639" s="202" t="s">
        <v>1417</v>
      </c>
    </row>
    <row r="640" spans="1:43" x14ac:dyDescent="0.25">
      <c r="A640" s="370"/>
      <c r="B640" s="355"/>
      <c r="C640" s="353"/>
      <c r="D640" s="353"/>
      <c r="E640" s="475"/>
      <c r="F640" s="148" t="s">
        <v>171</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v>45000</v>
      </c>
      <c r="AN640" s="192"/>
      <c r="AO640" s="202"/>
      <c r="AP640" s="211"/>
      <c r="AQ640" s="202"/>
    </row>
    <row r="641" spans="1:43" x14ac:dyDescent="0.25">
      <c r="A641" s="371"/>
      <c r="B641" s="356"/>
      <c r="C641" s="357"/>
      <c r="D641" s="357"/>
      <c r="E641" s="476"/>
      <c r="F641" s="148" t="s">
        <v>113</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v>299282</v>
      </c>
      <c r="AN641" s="192"/>
      <c r="AO641" s="202">
        <v>3</v>
      </c>
      <c r="AP641" s="211">
        <v>179179</v>
      </c>
      <c r="AQ641" s="202"/>
    </row>
    <row r="642" spans="1:43" x14ac:dyDescent="0.25">
      <c r="A642" s="235"/>
      <c r="B642" s="236"/>
      <c r="C642" s="17"/>
      <c r="D642" s="245"/>
      <c r="E642" s="246"/>
      <c r="F642" s="148" t="s">
        <v>115</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v>225000</v>
      </c>
      <c r="AN642" s="192"/>
      <c r="AO642" s="202">
        <v>4</v>
      </c>
      <c r="AP642" s="211">
        <v>184836.4</v>
      </c>
      <c r="AQ642" s="202"/>
    </row>
    <row r="643" spans="1:43" x14ac:dyDescent="0.25">
      <c r="A643" s="235"/>
      <c r="B643" s="236"/>
      <c r="C643" s="17"/>
      <c r="D643" s="245"/>
      <c r="E643" s="246"/>
      <c r="F643" s="148" t="s">
        <v>131</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v>250000</v>
      </c>
      <c r="AN643" s="192"/>
      <c r="AO643" s="202">
        <v>5</v>
      </c>
      <c r="AP643" s="211">
        <v>223667.05</v>
      </c>
      <c r="AQ643" s="202"/>
    </row>
    <row r="644" spans="1:43" x14ac:dyDescent="0.25">
      <c r="A644" s="235"/>
      <c r="B644" s="236"/>
      <c r="C644" s="17"/>
      <c r="D644" s="245"/>
      <c r="E644" s="246"/>
      <c r="F644" s="148" t="s">
        <v>117</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v>180000</v>
      </c>
      <c r="AN644" s="192"/>
      <c r="AO644" s="202"/>
      <c r="AP644" s="211"/>
      <c r="AQ644" s="202" t="s">
        <v>1418</v>
      </c>
    </row>
    <row r="645" spans="1:43" x14ac:dyDescent="0.25">
      <c r="A645" s="235"/>
      <c r="B645" s="236"/>
      <c r="C645" s="17"/>
      <c r="D645" s="245"/>
      <c r="E645" s="246"/>
      <c r="F645" s="148" t="s">
        <v>258</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v>72850</v>
      </c>
      <c r="AN645" s="192"/>
      <c r="AO645" s="202"/>
      <c r="AP645" s="211"/>
      <c r="AQ645" s="202" t="s">
        <v>1417</v>
      </c>
    </row>
    <row r="646" spans="1:43" x14ac:dyDescent="0.25">
      <c r="A646" s="235"/>
      <c r="B646" s="236"/>
      <c r="C646" s="17"/>
      <c r="D646" s="245"/>
      <c r="E646" s="246"/>
      <c r="F646" s="148" t="s">
        <v>278</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v>180000</v>
      </c>
      <c r="AN646" s="192"/>
      <c r="AO646" s="202"/>
      <c r="AP646" s="211"/>
      <c r="AQ646" s="202"/>
    </row>
    <row r="647" spans="1:43" x14ac:dyDescent="0.25">
      <c r="A647" s="235"/>
      <c r="B647" s="236"/>
      <c r="C647" s="17"/>
      <c r="D647" s="245"/>
      <c r="E647" s="246"/>
      <c r="F647" s="148" t="s">
        <v>355</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v>223890</v>
      </c>
      <c r="AN647" s="192"/>
      <c r="AO647" s="202"/>
      <c r="AP647" s="211"/>
      <c r="AQ647" s="202" t="s">
        <v>1417</v>
      </c>
    </row>
    <row r="648" spans="1:43" x14ac:dyDescent="0.25">
      <c r="A648" s="66"/>
      <c r="B648" s="16" t="s">
        <v>16</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94">
        <f>SUM(AM638:AM647)</f>
        <v>1645943</v>
      </c>
      <c r="AN648" s="193">
        <f>AM648/E638</f>
        <v>0.99999555879666857</v>
      </c>
      <c r="AO648" s="202"/>
      <c r="AP648" s="211"/>
      <c r="AQ648" s="202"/>
    </row>
    <row r="649" spans="1:43" ht="15" customHeight="1" x14ac:dyDescent="0.25">
      <c r="A649" s="477">
        <v>74</v>
      </c>
      <c r="B649" s="473" t="s">
        <v>282</v>
      </c>
      <c r="C649" s="388" t="s">
        <v>283</v>
      </c>
      <c r="D649" s="332" t="s">
        <v>1148</v>
      </c>
      <c r="E649" s="343">
        <v>1440934.4300000002</v>
      </c>
      <c r="F649" s="144" t="s">
        <v>118</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145">
        <v>24088</v>
      </c>
      <c r="AN649" s="192"/>
      <c r="AO649" s="202"/>
      <c r="AP649" s="211"/>
      <c r="AQ649" s="202"/>
    </row>
    <row r="650" spans="1:43" x14ac:dyDescent="0.25">
      <c r="A650" s="478"/>
      <c r="B650" s="473"/>
      <c r="C650" s="389"/>
      <c r="D650" s="333"/>
      <c r="E650" s="344"/>
      <c r="F650" s="144" t="s">
        <v>308</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145">
        <v>48177</v>
      </c>
      <c r="AN650" s="192"/>
      <c r="AO650" s="202">
        <v>1</v>
      </c>
      <c r="AP650" s="211">
        <v>15000</v>
      </c>
      <c r="AQ650" s="202"/>
    </row>
    <row r="651" spans="1:43" x14ac:dyDescent="0.25">
      <c r="A651" s="478"/>
      <c r="B651" s="473"/>
      <c r="C651" s="389"/>
      <c r="D651" s="333"/>
      <c r="E651" s="344"/>
      <c r="F651" s="144" t="s">
        <v>43</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145">
        <v>80294</v>
      </c>
      <c r="AN651" s="192"/>
      <c r="AO651" s="202">
        <v>2</v>
      </c>
      <c r="AP651" s="211">
        <v>80000</v>
      </c>
      <c r="AQ651" s="202"/>
    </row>
    <row r="652" spans="1:43" x14ac:dyDescent="0.25">
      <c r="A652" s="478"/>
      <c r="B652" s="473"/>
      <c r="C652" s="389"/>
      <c r="D652" s="333"/>
      <c r="E652" s="344"/>
      <c r="F652" s="144" t="s">
        <v>231</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145">
        <v>851119</v>
      </c>
      <c r="AN652" s="192"/>
      <c r="AO652" s="202">
        <v>1</v>
      </c>
      <c r="AP652" s="211">
        <v>41109</v>
      </c>
      <c r="AQ652" s="202"/>
    </row>
    <row r="653" spans="1:43" x14ac:dyDescent="0.25">
      <c r="A653" s="478"/>
      <c r="B653" s="473"/>
      <c r="C653" s="389"/>
      <c r="D653" s="333"/>
      <c r="E653" s="344"/>
      <c r="F653" s="144" t="s">
        <v>468</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145">
        <v>64235</v>
      </c>
      <c r="AN653" s="192"/>
      <c r="AO653" s="202"/>
      <c r="AP653" s="211"/>
      <c r="AQ653" s="202"/>
    </row>
    <row r="654" spans="1:43" x14ac:dyDescent="0.25">
      <c r="A654" s="478"/>
      <c r="B654" s="473"/>
      <c r="C654" s="389"/>
      <c r="D654" s="333"/>
      <c r="E654" s="344"/>
      <c r="F654" s="144" t="s">
        <v>465</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145">
        <v>32118</v>
      </c>
      <c r="AN654" s="192"/>
      <c r="AO654" s="202"/>
      <c r="AP654" s="211"/>
      <c r="AQ654" s="202"/>
    </row>
    <row r="655" spans="1:43" x14ac:dyDescent="0.25">
      <c r="A655" s="479"/>
      <c r="B655" s="473"/>
      <c r="C655" s="390"/>
      <c r="D655" s="333"/>
      <c r="E655" s="345"/>
      <c r="F655" s="144" t="s">
        <v>470</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145">
        <v>340904</v>
      </c>
      <c r="AN655" s="192"/>
      <c r="AO655" s="202">
        <v>3</v>
      </c>
      <c r="AP655" s="211">
        <v>289353</v>
      </c>
      <c r="AQ655" s="202"/>
    </row>
    <row r="656" spans="1:43" x14ac:dyDescent="0.25">
      <c r="A656" s="68"/>
      <c r="B656" s="21" t="s">
        <v>16</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94">
        <f>SUM(AM649:AM655)</f>
        <v>1440935</v>
      </c>
      <c r="AN656" s="193">
        <f>AM656/E649</f>
        <v>1.0000003955766397</v>
      </c>
      <c r="AO656" s="202"/>
      <c r="AP656" s="211"/>
      <c r="AQ656" s="202"/>
    </row>
    <row r="657" spans="1:43" ht="15" customHeight="1" x14ac:dyDescent="0.25">
      <c r="A657" s="480">
        <v>75</v>
      </c>
      <c r="B657" s="361" t="s">
        <v>284</v>
      </c>
      <c r="C657" s="337" t="s">
        <v>283</v>
      </c>
      <c r="D657" s="346" t="s">
        <v>1147</v>
      </c>
      <c r="E657" s="366">
        <v>1273258.27</v>
      </c>
      <c r="F657" s="46" t="s">
        <v>307</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f>N657+M657+L657+K657+J657+I657+H657+G657</f>
        <v>72927.33</v>
      </c>
      <c r="AN657" s="195"/>
      <c r="AO657" s="202">
        <v>1</v>
      </c>
      <c r="AP657" s="211">
        <v>39012.75</v>
      </c>
      <c r="AQ657" s="202" t="s">
        <v>1375</v>
      </c>
    </row>
    <row r="658" spans="1:43" x14ac:dyDescent="0.25">
      <c r="A658" s="391"/>
      <c r="B658" s="362"/>
      <c r="C658" s="338"/>
      <c r="D658" s="338"/>
      <c r="E658" s="367"/>
      <c r="F658" s="46" t="s">
        <v>226</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f t="shared" ref="AM658:AM661" si="10">N658+M658+L658+K658+J658+I658+H658+G658</f>
        <v>31254.29</v>
      </c>
      <c r="AN658" s="195"/>
      <c r="AO658" s="202"/>
      <c r="AP658" s="211"/>
      <c r="AQ658" s="202"/>
    </row>
    <row r="659" spans="1:43" x14ac:dyDescent="0.25">
      <c r="A659" s="391"/>
      <c r="B659" s="362"/>
      <c r="C659" s="338"/>
      <c r="D659" s="338"/>
      <c r="E659" s="367"/>
      <c r="F659" s="46" t="s">
        <v>116</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f t="shared" si="10"/>
        <v>350000</v>
      </c>
      <c r="AN659" s="195"/>
      <c r="AO659" s="202"/>
      <c r="AP659" s="211"/>
      <c r="AQ659" s="202" t="s">
        <v>1376</v>
      </c>
    </row>
    <row r="660" spans="1:43" x14ac:dyDescent="0.25">
      <c r="A660" s="391"/>
      <c r="B660" s="362"/>
      <c r="C660" s="338"/>
      <c r="D660" s="338"/>
      <c r="E660" s="367"/>
      <c r="F660" s="136" t="s">
        <v>171</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f t="shared" si="10"/>
        <v>420000</v>
      </c>
      <c r="AN660" s="195"/>
      <c r="AO660" s="202">
        <v>7</v>
      </c>
      <c r="AP660" s="211">
        <v>470000</v>
      </c>
      <c r="AQ660" s="202" t="s">
        <v>1377</v>
      </c>
    </row>
    <row r="661" spans="1:43" x14ac:dyDescent="0.25">
      <c r="A661" s="450"/>
      <c r="B661" s="363"/>
      <c r="C661" s="339"/>
      <c r="D661" s="339"/>
      <c r="E661" s="368"/>
      <c r="F661" s="136" t="s">
        <v>285</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f t="shared" si="10"/>
        <v>399076.75</v>
      </c>
      <c r="AN661" s="195"/>
      <c r="AO661" s="202">
        <v>3</v>
      </c>
      <c r="AP661" s="211">
        <v>393165</v>
      </c>
      <c r="AQ661" s="202"/>
    </row>
    <row r="662" spans="1:43" x14ac:dyDescent="0.25">
      <c r="A662" s="69"/>
      <c r="B662" s="23" t="s">
        <v>16</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94">
        <f>SUM(AM657:AM661)</f>
        <v>1273258.3700000001</v>
      </c>
      <c r="AN662" s="193">
        <f>AM662/E657</f>
        <v>1.0000000785386614</v>
      </c>
      <c r="AO662" s="202"/>
      <c r="AP662" s="211"/>
      <c r="AQ662" s="202"/>
    </row>
    <row r="663" spans="1:43" x14ac:dyDescent="0.25">
      <c r="A663" s="369">
        <v>76</v>
      </c>
      <c r="B663" s="354" t="s">
        <v>287</v>
      </c>
      <c r="C663" s="10"/>
      <c r="D663" s="340" t="s">
        <v>885</v>
      </c>
      <c r="E663" s="377">
        <v>1500428.84</v>
      </c>
      <c r="F663" s="7" t="s">
        <v>286</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8">
        <v>432000</v>
      </c>
      <c r="AN663" s="192"/>
      <c r="AO663" s="202">
        <v>14</v>
      </c>
      <c r="AP663" s="211">
        <v>652000</v>
      </c>
      <c r="AQ663" s="202" t="s">
        <v>1275</v>
      </c>
    </row>
    <row r="664" spans="1:43" x14ac:dyDescent="0.25">
      <c r="A664" s="370"/>
      <c r="B664" s="355"/>
      <c r="C664" s="30"/>
      <c r="D664" s="353"/>
      <c r="E664" s="378"/>
      <c r="F664" s="7" t="s">
        <v>24</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8">
        <v>557133</v>
      </c>
      <c r="AN664" s="192"/>
      <c r="AO664" s="202">
        <v>6</v>
      </c>
      <c r="AP664" s="211">
        <v>474588.75</v>
      </c>
      <c r="AQ664" s="202" t="s">
        <v>1276</v>
      </c>
    </row>
    <row r="665" spans="1:43" x14ac:dyDescent="0.25">
      <c r="A665" s="370"/>
      <c r="B665" s="355"/>
      <c r="C665" s="30"/>
      <c r="D665" s="353"/>
      <c r="E665" s="378"/>
      <c r="F665" s="7" t="s">
        <v>76</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8">
        <v>55000</v>
      </c>
      <c r="AN665" s="192"/>
      <c r="AO665" s="202"/>
      <c r="AP665" s="211"/>
      <c r="AQ665" s="202"/>
    </row>
    <row r="666" spans="1:43" x14ac:dyDescent="0.25">
      <c r="A666" s="370"/>
      <c r="B666" s="355"/>
      <c r="C666" s="30"/>
      <c r="D666" s="353"/>
      <c r="E666" s="378"/>
      <c r="F666" s="7" t="s">
        <v>53</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8">
        <v>31449.32</v>
      </c>
      <c r="AN666" s="192"/>
      <c r="AO666" s="202"/>
      <c r="AP666" s="211"/>
      <c r="AQ666" s="202"/>
    </row>
    <row r="667" spans="1:43" x14ac:dyDescent="0.25">
      <c r="A667" s="370"/>
      <c r="B667" s="355"/>
      <c r="C667" s="30" t="s">
        <v>283</v>
      </c>
      <c r="D667" s="353"/>
      <c r="E667" s="378"/>
      <c r="F667" s="7" t="s">
        <v>32</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8">
        <v>102742.98</v>
      </c>
      <c r="AN667" s="192"/>
      <c r="AO667" s="202">
        <v>1</v>
      </c>
      <c r="AP667" s="211">
        <v>49938</v>
      </c>
      <c r="AQ667" s="202" t="s">
        <v>1277</v>
      </c>
    </row>
    <row r="668" spans="1:43" x14ac:dyDescent="0.25">
      <c r="A668" s="370"/>
      <c r="B668" s="355"/>
      <c r="C668" s="30"/>
      <c r="D668" s="353"/>
      <c r="E668" s="378"/>
      <c r="F668" s="7" t="s">
        <v>218</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8">
        <v>153895.09</v>
      </c>
      <c r="AN668" s="192"/>
      <c r="AO668" s="202"/>
      <c r="AP668" s="211"/>
      <c r="AQ668" s="202"/>
    </row>
    <row r="669" spans="1:43" x14ac:dyDescent="0.25">
      <c r="A669" s="370"/>
      <c r="B669" s="355"/>
      <c r="C669" s="30"/>
      <c r="D669" s="353"/>
      <c r="E669" s="378"/>
      <c r="F669" s="7" t="s">
        <v>25</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8">
        <v>150036.47</v>
      </c>
      <c r="AN669" s="192"/>
      <c r="AO669" s="202">
        <v>2</v>
      </c>
      <c r="AP669" s="211">
        <v>149759</v>
      </c>
      <c r="AQ669" s="202" t="s">
        <v>1277</v>
      </c>
    </row>
    <row r="670" spans="1:43" x14ac:dyDescent="0.25">
      <c r="A670" s="371"/>
      <c r="B670" s="356"/>
      <c r="C670" s="31"/>
      <c r="D670" s="357"/>
      <c r="E670" s="379"/>
      <c r="F670" s="7" t="s">
        <v>288</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8">
        <v>18171.73</v>
      </c>
      <c r="AN670" s="192"/>
      <c r="AO670" s="202"/>
      <c r="AP670" s="211"/>
      <c r="AQ670" s="202"/>
    </row>
    <row r="671" spans="1:43" x14ac:dyDescent="0.25">
      <c r="A671" s="69"/>
      <c r="B671" s="23" t="s">
        <v>16</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94">
        <f>SUM(AM663:AM670)</f>
        <v>1500428.59</v>
      </c>
      <c r="AN671" s="193">
        <f>AM671/E663</f>
        <v>0.99999983338096865</v>
      </c>
      <c r="AO671" s="202"/>
      <c r="AP671" s="211"/>
      <c r="AQ671" s="202"/>
    </row>
    <row r="672" spans="1:43" x14ac:dyDescent="0.25">
      <c r="A672" s="369">
        <v>77</v>
      </c>
      <c r="B672" s="354" t="s">
        <v>292</v>
      </c>
      <c r="C672" s="352" t="s">
        <v>293</v>
      </c>
      <c r="D672" s="340" t="s">
        <v>886</v>
      </c>
      <c r="E672" s="343">
        <v>2407324.1500000004</v>
      </c>
      <c r="F672" s="46" t="s">
        <v>290</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v>258315.2</v>
      </c>
      <c r="AN672" s="192"/>
      <c r="AO672" s="202">
        <v>1</v>
      </c>
      <c r="AP672" s="211">
        <v>195973</v>
      </c>
      <c r="AQ672" s="202"/>
    </row>
    <row r="673" spans="1:43" x14ac:dyDescent="0.25">
      <c r="A673" s="370"/>
      <c r="B673" s="355"/>
      <c r="C673" s="353"/>
      <c r="D673" s="341"/>
      <c r="E673" s="344"/>
      <c r="F673" s="46" t="s">
        <v>289</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v>258315.2</v>
      </c>
      <c r="AN673" s="192"/>
      <c r="AO673" s="202"/>
      <c r="AP673" s="211"/>
      <c r="AQ673" s="202" t="s">
        <v>1321</v>
      </c>
    </row>
    <row r="674" spans="1:43" x14ac:dyDescent="0.25">
      <c r="A674" s="370"/>
      <c r="B674" s="355"/>
      <c r="C674" s="353"/>
      <c r="D674" s="341"/>
      <c r="E674" s="344"/>
      <c r="F674" s="46" t="s">
        <v>291</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v>1033375.02</v>
      </c>
      <c r="AN674" s="192"/>
      <c r="AO674" s="202">
        <v>6</v>
      </c>
      <c r="AP674" s="211">
        <v>260000</v>
      </c>
      <c r="AQ674" s="202"/>
    </row>
    <row r="675" spans="1:43" x14ac:dyDescent="0.25">
      <c r="A675" s="370"/>
      <c r="B675" s="355"/>
      <c r="C675" s="353"/>
      <c r="D675" s="341"/>
      <c r="E675" s="344"/>
      <c r="F675" s="46" t="s">
        <v>294</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v>387450.47</v>
      </c>
      <c r="AN675" s="192"/>
      <c r="AO675" s="202">
        <v>3</v>
      </c>
      <c r="AP675" s="211">
        <v>346231</v>
      </c>
      <c r="AQ675" s="202"/>
    </row>
    <row r="676" spans="1:43" x14ac:dyDescent="0.25">
      <c r="A676" s="370"/>
      <c r="B676" s="355"/>
      <c r="C676" s="353"/>
      <c r="D676" s="341"/>
      <c r="E676" s="344"/>
      <c r="F676" s="46" t="s">
        <v>295</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v>66866.69</v>
      </c>
      <c r="AN676" s="192"/>
      <c r="AO676" s="202"/>
      <c r="AP676" s="211"/>
      <c r="AQ676" s="202"/>
    </row>
    <row r="677" spans="1:43" x14ac:dyDescent="0.25">
      <c r="A677" s="370"/>
      <c r="B677" s="355"/>
      <c r="C677" s="353"/>
      <c r="D677" s="341"/>
      <c r="E677" s="344"/>
      <c r="F677" s="46" t="s">
        <v>296</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v>258315.2</v>
      </c>
      <c r="AN677" s="192"/>
      <c r="AO677" s="202"/>
      <c r="AP677" s="211"/>
      <c r="AQ677" s="202"/>
    </row>
    <row r="678" spans="1:43" x14ac:dyDescent="0.25">
      <c r="A678" s="370"/>
      <c r="B678" s="355"/>
      <c r="C678" s="353"/>
      <c r="D678" s="341"/>
      <c r="E678" s="344"/>
      <c r="F678" s="46" t="s">
        <v>297</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v>132686.37</v>
      </c>
      <c r="AN678" s="192"/>
      <c r="AO678" s="202"/>
      <c r="AP678" s="211"/>
      <c r="AQ678" s="202"/>
    </row>
    <row r="679" spans="1:43" x14ac:dyDescent="0.25">
      <c r="A679" s="371"/>
      <c r="B679" s="356"/>
      <c r="C679" s="357"/>
      <c r="D679" s="342"/>
      <c r="E679" s="345"/>
      <c r="F679" s="46" t="s">
        <v>298</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v>12000</v>
      </c>
      <c r="AN679" s="192"/>
      <c r="AO679" s="202"/>
      <c r="AP679" s="211"/>
      <c r="AQ679" s="202" t="s">
        <v>1378</v>
      </c>
    </row>
    <row r="680" spans="1:43" x14ac:dyDescent="0.25">
      <c r="A680" s="69"/>
      <c r="B680" s="23" t="s">
        <v>16</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94">
        <f>SUM(AM672:AM679)</f>
        <v>2407324.15</v>
      </c>
      <c r="AN680" s="193">
        <f>AM680/E672</f>
        <v>0.99999999999999978</v>
      </c>
      <c r="AO680" s="202"/>
      <c r="AP680" s="211"/>
      <c r="AQ680" s="202"/>
    </row>
    <row r="681" spans="1:43" x14ac:dyDescent="0.25">
      <c r="A681" s="369">
        <v>78</v>
      </c>
      <c r="B681" s="354" t="s">
        <v>299</v>
      </c>
      <c r="C681" s="352" t="s">
        <v>283</v>
      </c>
      <c r="D681" s="340" t="s">
        <v>887</v>
      </c>
      <c r="E681" s="343">
        <v>1678421</v>
      </c>
      <c r="F681" s="46" t="s">
        <v>46</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v>256719.1</v>
      </c>
      <c r="AN681" s="192"/>
      <c r="AO681" s="202">
        <v>3</v>
      </c>
      <c r="AP681" s="211">
        <v>274685</v>
      </c>
      <c r="AQ681" s="202"/>
    </row>
    <row r="682" spans="1:43" x14ac:dyDescent="0.25">
      <c r="A682" s="370"/>
      <c r="B682" s="355"/>
      <c r="C682" s="353"/>
      <c r="D682" s="341"/>
      <c r="E682" s="344"/>
      <c r="F682" s="46" t="s">
        <v>116</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v>200000</v>
      </c>
      <c r="AN682" s="192"/>
      <c r="AO682" s="202">
        <v>6</v>
      </c>
      <c r="AP682" s="211">
        <v>240000</v>
      </c>
      <c r="AQ682" s="202"/>
    </row>
    <row r="683" spans="1:43" x14ac:dyDescent="0.25">
      <c r="A683" s="370"/>
      <c r="B683" s="355"/>
      <c r="C683" s="353"/>
      <c r="D683" s="341"/>
      <c r="E683" s="344"/>
      <c r="F683" s="46" t="s">
        <v>171</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v>290550.08</v>
      </c>
      <c r="AN683" s="192"/>
      <c r="AO683" s="202">
        <v>2</v>
      </c>
      <c r="AP683" s="211">
        <v>286363.03999999998</v>
      </c>
      <c r="AQ683" s="202"/>
    </row>
    <row r="684" spans="1:43" x14ac:dyDescent="0.25">
      <c r="A684" s="370"/>
      <c r="B684" s="355"/>
      <c r="C684" s="353"/>
      <c r="D684" s="341"/>
      <c r="E684" s="344"/>
      <c r="F684" s="46" t="s">
        <v>113</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v>46000</v>
      </c>
      <c r="AN684" s="192"/>
      <c r="AO684" s="202">
        <v>1</v>
      </c>
      <c r="AP684" s="211">
        <v>46000</v>
      </c>
      <c r="AQ684" s="202" t="s">
        <v>1428</v>
      </c>
    </row>
    <row r="685" spans="1:43" x14ac:dyDescent="0.25">
      <c r="A685" s="370"/>
      <c r="B685" s="355"/>
      <c r="C685" s="353"/>
      <c r="D685" s="341"/>
      <c r="E685" s="344"/>
      <c r="F685" s="46" t="s">
        <v>115</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v>345550.08000000002</v>
      </c>
      <c r="AN685" s="192"/>
      <c r="AO685" s="202">
        <v>4</v>
      </c>
      <c r="AP685" s="211">
        <v>201134.2</v>
      </c>
      <c r="AQ685" s="202"/>
    </row>
    <row r="686" spans="1:43" x14ac:dyDescent="0.25">
      <c r="A686" s="371"/>
      <c r="B686" s="356"/>
      <c r="C686" s="357"/>
      <c r="D686" s="342"/>
      <c r="E686" s="345"/>
      <c r="F686" s="46" t="s">
        <v>131</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v>436100.16</v>
      </c>
      <c r="AN686" s="192"/>
      <c r="AO686" s="202">
        <v>6</v>
      </c>
      <c r="AP686" s="211">
        <v>504129.96</v>
      </c>
      <c r="AQ686" s="202"/>
    </row>
    <row r="687" spans="1:43" x14ac:dyDescent="0.25">
      <c r="A687" s="209"/>
      <c r="B687" s="210"/>
      <c r="C687" s="139"/>
      <c r="D687" s="233"/>
      <c r="E687" s="217"/>
      <c r="F687" s="136" t="s">
        <v>1175</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v>103501.83</v>
      </c>
      <c r="AN687" s="192"/>
      <c r="AO687" s="202"/>
      <c r="AP687" s="211"/>
      <c r="AQ687" s="202"/>
    </row>
    <row r="688" spans="1:43" x14ac:dyDescent="0.25">
      <c r="A688" s="69"/>
      <c r="B688" s="23" t="s">
        <v>16</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94">
        <f>SUM(AM681:AM687)</f>
        <v>1678421.25</v>
      </c>
      <c r="AN688" s="193">
        <f>AM688/E681</f>
        <v>1.0000001489495187</v>
      </c>
      <c r="AO688" s="202"/>
      <c r="AP688" s="211"/>
      <c r="AQ688" s="202"/>
    </row>
    <row r="689" spans="1:47" x14ac:dyDescent="0.25">
      <c r="A689" s="369">
        <v>79</v>
      </c>
      <c r="B689" s="354" t="s">
        <v>302</v>
      </c>
      <c r="C689" s="10"/>
      <c r="D689" s="340" t="s">
        <v>888</v>
      </c>
      <c r="E689" s="398">
        <v>1666279.8800000001</v>
      </c>
      <c r="F689" s="7" t="s">
        <v>46</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8">
        <v>625626</v>
      </c>
      <c r="AN689" s="192"/>
      <c r="AO689" s="202">
        <v>4</v>
      </c>
      <c r="AP689" s="211">
        <v>763757</v>
      </c>
      <c r="AQ689" s="202" t="s">
        <v>1661</v>
      </c>
    </row>
    <row r="690" spans="1:47" x14ac:dyDescent="0.25">
      <c r="A690" s="370"/>
      <c r="B690" s="355"/>
      <c r="C690" s="30"/>
      <c r="D690" s="341"/>
      <c r="E690" s="399"/>
      <c r="F690" s="7" t="s">
        <v>300</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8">
        <v>105065</v>
      </c>
      <c r="AN690" s="192"/>
      <c r="AO690" s="202"/>
      <c r="AP690" s="211"/>
      <c r="AQ690" s="202"/>
    </row>
    <row r="691" spans="1:47" x14ac:dyDescent="0.25">
      <c r="A691" s="370"/>
      <c r="B691" s="355"/>
      <c r="C691" s="30"/>
      <c r="D691" s="341"/>
      <c r="E691" s="399"/>
      <c r="F691" s="7" t="s">
        <v>301</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8">
        <v>200000</v>
      </c>
      <c r="AN691" s="192"/>
      <c r="AO691" s="202">
        <v>2</v>
      </c>
      <c r="AP691" s="211">
        <v>80000</v>
      </c>
      <c r="AQ691" s="202"/>
      <c r="AU691" t="s">
        <v>1429</v>
      </c>
    </row>
    <row r="692" spans="1:47" x14ac:dyDescent="0.25">
      <c r="A692" s="370"/>
      <c r="B692" s="355"/>
      <c r="C692" s="30" t="s">
        <v>283</v>
      </c>
      <c r="D692" s="341"/>
      <c r="E692" s="399"/>
      <c r="F692" s="7" t="s">
        <v>303</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8">
        <v>180120</v>
      </c>
      <c r="AN692" s="192" t="s">
        <v>774</v>
      </c>
      <c r="AO692" s="202"/>
      <c r="AP692" s="211"/>
      <c r="AQ692" s="202"/>
    </row>
    <row r="693" spans="1:47" x14ac:dyDescent="0.25">
      <c r="A693" s="370"/>
      <c r="B693" s="355"/>
      <c r="C693" s="30"/>
      <c r="D693" s="341"/>
      <c r="E693" s="399"/>
      <c r="F693" s="7" t="s">
        <v>171</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8">
        <v>140000</v>
      </c>
      <c r="AN693" s="192"/>
      <c r="AO693" s="202">
        <v>4</v>
      </c>
      <c r="AP693" s="211">
        <v>280000</v>
      </c>
      <c r="AQ693" s="202" t="s">
        <v>1662</v>
      </c>
    </row>
    <row r="694" spans="1:47" x14ac:dyDescent="0.25">
      <c r="A694" s="370"/>
      <c r="B694" s="355"/>
      <c r="C694" s="30"/>
      <c r="D694" s="341"/>
      <c r="E694" s="399"/>
      <c r="F694" s="7" t="s">
        <v>113</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8">
        <v>150125</v>
      </c>
      <c r="AN694" s="192"/>
      <c r="AO694" s="202">
        <v>1</v>
      </c>
      <c r="AP694" s="211">
        <v>109733</v>
      </c>
      <c r="AQ694" s="202"/>
    </row>
    <row r="695" spans="1:47" x14ac:dyDescent="0.25">
      <c r="A695" s="371"/>
      <c r="B695" s="356"/>
      <c r="C695" s="31"/>
      <c r="D695" s="342"/>
      <c r="E695" s="400"/>
      <c r="F695" s="7" t="s">
        <v>115</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138">
        <v>265344.37</v>
      </c>
      <c r="AN695" s="192"/>
      <c r="AO695" s="202"/>
      <c r="AP695" s="211"/>
      <c r="AQ695" s="202" t="s">
        <v>1430</v>
      </c>
    </row>
    <row r="696" spans="1:47" x14ac:dyDescent="0.25">
      <c r="A696" s="69"/>
      <c r="B696" s="23" t="s">
        <v>16</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94">
        <f>SUM(AM689:AM695)</f>
        <v>1666280.37</v>
      </c>
      <c r="AN696" s="193">
        <f>AM696/E689</f>
        <v>1.0000002940682451</v>
      </c>
      <c r="AO696" s="202"/>
      <c r="AP696" s="211"/>
      <c r="AQ696" s="202"/>
    </row>
    <row r="697" spans="1:47" ht="15" customHeight="1" x14ac:dyDescent="0.25">
      <c r="A697" s="369">
        <v>80</v>
      </c>
      <c r="B697" s="354" t="s">
        <v>304</v>
      </c>
      <c r="C697" s="352" t="s">
        <v>283</v>
      </c>
      <c r="D697" s="340" t="s">
        <v>889</v>
      </c>
      <c r="E697" s="343">
        <v>2348308.966</v>
      </c>
      <c r="F697" s="7" t="s">
        <v>118</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8">
        <v>52776</v>
      </c>
      <c r="AN697" s="192"/>
      <c r="AO697" s="202"/>
      <c r="AP697" s="211"/>
      <c r="AQ697" s="202"/>
    </row>
    <row r="698" spans="1:47" x14ac:dyDescent="0.25">
      <c r="A698" s="370"/>
      <c r="B698" s="355"/>
      <c r="C698" s="353"/>
      <c r="D698" s="341"/>
      <c r="E698" s="344"/>
      <c r="F698" s="7" t="s">
        <v>116</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8">
        <v>659649</v>
      </c>
      <c r="AN698" s="192"/>
      <c r="AO698" s="202">
        <v>6</v>
      </c>
      <c r="AP698" s="211">
        <v>600626</v>
      </c>
      <c r="AQ698" s="202"/>
    </row>
    <row r="699" spans="1:47" x14ac:dyDescent="0.25">
      <c r="A699" s="370"/>
      <c r="B699" s="355"/>
      <c r="C699" s="353"/>
      <c r="D699" s="341"/>
      <c r="E699" s="344"/>
      <c r="F699" s="7" t="s">
        <v>171</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8">
        <v>263855</v>
      </c>
      <c r="AN699" s="192"/>
      <c r="AO699" s="202"/>
      <c r="AP699" s="211"/>
      <c r="AQ699" s="202"/>
    </row>
    <row r="700" spans="1:47" x14ac:dyDescent="0.25">
      <c r="A700" s="371"/>
      <c r="B700" s="356"/>
      <c r="C700" s="357"/>
      <c r="D700" s="342"/>
      <c r="E700" s="345"/>
      <c r="F700" s="7" t="s">
        <v>113</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8">
        <v>39582</v>
      </c>
      <c r="AN700" s="192"/>
      <c r="AO700" s="202"/>
      <c r="AP700" s="211"/>
      <c r="AQ700" s="202"/>
    </row>
    <row r="701" spans="1:47" x14ac:dyDescent="0.25">
      <c r="A701" s="235"/>
      <c r="B701" s="236"/>
      <c r="C701" s="17"/>
      <c r="D701" s="254"/>
      <c r="E701" s="255"/>
      <c r="F701" s="77" t="s">
        <v>115</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8">
        <v>65969</v>
      </c>
      <c r="AN701" s="192"/>
      <c r="AO701" s="202"/>
      <c r="AP701" s="211"/>
      <c r="AQ701" s="202"/>
    </row>
    <row r="702" spans="1:47" x14ac:dyDescent="0.25">
      <c r="A702" s="235"/>
      <c r="B702" s="236"/>
      <c r="C702" s="17"/>
      <c r="D702" s="254"/>
      <c r="E702" s="255"/>
      <c r="F702" s="77" t="s">
        <v>131</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8">
        <v>131939</v>
      </c>
      <c r="AN702" s="192"/>
      <c r="AO702" s="202"/>
      <c r="AP702" s="211"/>
      <c r="AQ702" s="202"/>
    </row>
    <row r="703" spans="1:47" x14ac:dyDescent="0.25">
      <c r="A703" s="235"/>
      <c r="B703" s="236"/>
      <c r="C703" s="17"/>
      <c r="D703" s="254"/>
      <c r="E703" s="255"/>
      <c r="F703" s="77" t="s">
        <v>117</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8">
        <v>395137</v>
      </c>
      <c r="AN703" s="192"/>
      <c r="AO703" s="202"/>
      <c r="AP703" s="211"/>
      <c r="AQ703" s="202" t="s">
        <v>1431</v>
      </c>
    </row>
    <row r="704" spans="1:47" x14ac:dyDescent="0.25">
      <c r="A704" s="235"/>
      <c r="B704" s="236"/>
      <c r="C704" s="17"/>
      <c r="D704" s="254"/>
      <c r="E704" s="255"/>
      <c r="F704" s="77" t="s">
        <v>258</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8">
        <v>646432</v>
      </c>
      <c r="AN704" s="192"/>
      <c r="AO704" s="202">
        <v>2</v>
      </c>
      <c r="AP704" s="211">
        <v>300000</v>
      </c>
      <c r="AQ704" s="202"/>
    </row>
    <row r="705" spans="1:43" x14ac:dyDescent="0.25">
      <c r="A705" s="235"/>
      <c r="B705" s="236"/>
      <c r="C705" s="17"/>
      <c r="D705" s="254"/>
      <c r="E705" s="255"/>
      <c r="F705" s="77" t="s">
        <v>278</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8">
        <v>92969</v>
      </c>
      <c r="AN705" s="192"/>
      <c r="AO705" s="202"/>
      <c r="AP705" s="211"/>
      <c r="AQ705" s="202"/>
    </row>
    <row r="706" spans="1:43" x14ac:dyDescent="0.25">
      <c r="A706" s="67"/>
      <c r="B706" s="54" t="s">
        <v>16</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94">
        <f>SUM(AM697:AM705)</f>
        <v>2348308</v>
      </c>
      <c r="AN706" s="193">
        <f>AM706/E697</f>
        <v>0.99999958864016025</v>
      </c>
      <c r="AO706" s="202"/>
      <c r="AP706" s="211"/>
      <c r="AQ706" s="202"/>
    </row>
    <row r="707" spans="1:43" x14ac:dyDescent="0.25">
      <c r="A707" s="369">
        <v>81</v>
      </c>
      <c r="B707" s="354" t="s">
        <v>305</v>
      </c>
      <c r="C707" s="352" t="s">
        <v>306</v>
      </c>
      <c r="D707" s="456" t="s">
        <v>890</v>
      </c>
      <c r="E707" s="407">
        <v>2014666.27</v>
      </c>
      <c r="F707" s="84" t="s">
        <v>21</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1648</v>
      </c>
      <c r="AA707" s="48"/>
      <c r="AB707" s="48"/>
      <c r="AC707" s="48"/>
      <c r="AD707" s="48"/>
      <c r="AE707" s="48"/>
      <c r="AF707" s="48"/>
      <c r="AG707" s="48"/>
      <c r="AH707" s="48"/>
      <c r="AI707" s="48"/>
      <c r="AJ707" s="48"/>
      <c r="AK707" s="48"/>
      <c r="AL707" s="48"/>
      <c r="AM707" s="48">
        <v>605338.63</v>
      </c>
      <c r="AN707" s="192"/>
      <c r="AO707" s="202">
        <v>5</v>
      </c>
      <c r="AP707" s="211">
        <v>462049</v>
      </c>
      <c r="AQ707" s="202" t="s">
        <v>1534</v>
      </c>
    </row>
    <row r="708" spans="1:43" x14ac:dyDescent="0.25">
      <c r="A708" s="370"/>
      <c r="B708" s="355"/>
      <c r="C708" s="353"/>
      <c r="D708" s="500"/>
      <c r="E708" s="408"/>
      <c r="F708" s="84" t="s">
        <v>122</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1649</v>
      </c>
      <c r="AA708" s="48"/>
      <c r="AB708" s="48"/>
      <c r="AC708" s="48"/>
      <c r="AD708" s="48"/>
      <c r="AE708" s="48"/>
      <c r="AF708" s="48"/>
      <c r="AG708" s="48"/>
      <c r="AH708" s="48"/>
      <c r="AI708" s="48"/>
      <c r="AJ708" s="48"/>
      <c r="AK708" s="48"/>
      <c r="AL708" s="48"/>
      <c r="AM708" s="48">
        <v>543727.06000000006</v>
      </c>
      <c r="AN708" s="192"/>
      <c r="AO708" s="202">
        <v>5</v>
      </c>
      <c r="AP708" s="211">
        <v>532088</v>
      </c>
      <c r="AQ708" s="202" t="s">
        <v>1535</v>
      </c>
    </row>
    <row r="709" spans="1:43" x14ac:dyDescent="0.25">
      <c r="A709" s="371"/>
      <c r="B709" s="356"/>
      <c r="C709" s="357"/>
      <c r="D709" s="501"/>
      <c r="E709" s="409"/>
      <c r="F709" s="84" t="s">
        <v>343</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v>504008.96000000002</v>
      </c>
      <c r="AN709" s="192"/>
      <c r="AO709" s="202"/>
      <c r="AP709" s="211"/>
      <c r="AQ709" s="202"/>
    </row>
    <row r="710" spans="1:43" x14ac:dyDescent="0.25">
      <c r="A710" s="209"/>
      <c r="B710" s="210"/>
      <c r="C710" s="139"/>
      <c r="D710" s="233"/>
      <c r="E710" s="217"/>
      <c r="F710" s="264" t="s">
        <v>77</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v>201329.69</v>
      </c>
      <c r="AN710" s="192"/>
      <c r="AO710" s="202"/>
      <c r="AP710" s="211"/>
      <c r="AQ710" s="202"/>
    </row>
    <row r="711" spans="1:43" s="213" customFormat="1" x14ac:dyDescent="0.25">
      <c r="A711" s="209"/>
      <c r="B711" s="210"/>
      <c r="C711" s="139"/>
      <c r="D711" s="233"/>
      <c r="E711" s="217"/>
      <c r="F711" s="78" t="s">
        <v>26</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v>160261.93</v>
      </c>
      <c r="AN711" s="192"/>
      <c r="AO711" s="212"/>
      <c r="AP711" s="227"/>
      <c r="AQ711" s="212"/>
    </row>
    <row r="712" spans="1:43" x14ac:dyDescent="0.25">
      <c r="A712" s="68"/>
      <c r="B712" s="21" t="s">
        <v>16</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94">
        <f>SUM(AM707:AM711)</f>
        <v>2014666.2699999998</v>
      </c>
      <c r="AN712" s="193">
        <f>AM712/E707</f>
        <v>0.99999999999999989</v>
      </c>
      <c r="AO712" s="202"/>
      <c r="AP712" s="211"/>
      <c r="AQ712" s="202"/>
    </row>
    <row r="713" spans="1:43" x14ac:dyDescent="0.25">
      <c r="A713" s="369">
        <v>82</v>
      </c>
      <c r="B713" s="354" t="s">
        <v>309</v>
      </c>
      <c r="C713" s="10"/>
      <c r="D713" s="340" t="s">
        <v>892</v>
      </c>
      <c r="E713" s="180"/>
      <c r="F713" s="7" t="s">
        <v>307</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8">
        <v>800000</v>
      </c>
      <c r="AN713" s="192"/>
      <c r="AO713" s="202">
        <v>11</v>
      </c>
      <c r="AP713" s="211">
        <v>799983</v>
      </c>
      <c r="AQ713" s="202"/>
    </row>
    <row r="714" spans="1:43" x14ac:dyDescent="0.25">
      <c r="A714" s="370"/>
      <c r="B714" s="355"/>
      <c r="C714" s="30"/>
      <c r="D714" s="353"/>
      <c r="E714" s="139"/>
      <c r="F714" s="7" t="s">
        <v>308</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8">
        <v>365999</v>
      </c>
      <c r="AN714" s="192"/>
      <c r="AO714" s="202">
        <v>7</v>
      </c>
      <c r="AP714" s="211">
        <v>473741</v>
      </c>
      <c r="AQ714" s="202" t="s">
        <v>1297</v>
      </c>
    </row>
    <row r="715" spans="1:43" x14ac:dyDescent="0.25">
      <c r="A715" s="370"/>
      <c r="B715" s="355"/>
      <c r="C715" s="30"/>
      <c r="D715" s="353"/>
      <c r="E715" s="139"/>
      <c r="F715" s="7" t="s">
        <v>43</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8">
        <v>455347</v>
      </c>
      <c r="AN715" s="192"/>
      <c r="AO715" s="202">
        <v>19</v>
      </c>
      <c r="AP715" s="211">
        <v>813291.93</v>
      </c>
      <c r="AQ715" s="202" t="s">
        <v>1298</v>
      </c>
    </row>
    <row r="716" spans="1:43" x14ac:dyDescent="0.25">
      <c r="A716" s="370"/>
      <c r="B716" s="355"/>
      <c r="C716" s="30" t="s">
        <v>306</v>
      </c>
      <c r="D716" s="353"/>
      <c r="E716" s="142">
        <v>2078943.31</v>
      </c>
      <c r="F716" s="7" t="s">
        <v>226</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8">
        <v>100000</v>
      </c>
      <c r="AN716" s="192"/>
      <c r="AO716" s="202">
        <v>10</v>
      </c>
      <c r="AP716" s="211">
        <v>94834.16</v>
      </c>
      <c r="AQ716" s="202"/>
    </row>
    <row r="717" spans="1:43" x14ac:dyDescent="0.25">
      <c r="A717" s="370"/>
      <c r="B717" s="355"/>
      <c r="C717" s="30"/>
      <c r="D717" s="353"/>
      <c r="E717" s="139"/>
      <c r="F717" s="7" t="s">
        <v>310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8">
        <v>121882</v>
      </c>
      <c r="AN717" s="192"/>
      <c r="AO717" s="202"/>
      <c r="AP717" s="211"/>
      <c r="AQ717" s="202"/>
    </row>
    <row r="718" spans="1:43" x14ac:dyDescent="0.25">
      <c r="A718" s="370"/>
      <c r="B718" s="355"/>
      <c r="C718" s="30"/>
      <c r="D718" s="353"/>
      <c r="E718" s="139"/>
      <c r="F718" s="7" t="s">
        <v>311</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8">
        <v>50000</v>
      </c>
      <c r="AN718" s="192"/>
      <c r="AO718" s="202">
        <v>1</v>
      </c>
      <c r="AP718" s="211">
        <v>24758</v>
      </c>
      <c r="AQ718" s="202"/>
    </row>
    <row r="719" spans="1:43" x14ac:dyDescent="0.25">
      <c r="A719" s="370"/>
      <c r="B719" s="355"/>
      <c r="C719" s="30"/>
      <c r="D719" s="353"/>
      <c r="E719" s="139"/>
      <c r="F719" s="7" t="s">
        <v>312</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8">
        <v>30000</v>
      </c>
      <c r="AN719" s="192"/>
      <c r="AO719" s="202">
        <v>1</v>
      </c>
      <c r="AP719" s="211">
        <v>29407</v>
      </c>
      <c r="AQ719" s="202"/>
    </row>
    <row r="720" spans="1:43" x14ac:dyDescent="0.25">
      <c r="A720" s="371"/>
      <c r="B720" s="356"/>
      <c r="C720" s="31"/>
      <c r="D720" s="357"/>
      <c r="E720" s="17"/>
      <c r="F720" s="7" t="s">
        <v>64</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8">
        <v>135410</v>
      </c>
      <c r="AN720" s="192"/>
      <c r="AO720" s="202">
        <v>3</v>
      </c>
      <c r="AP720" s="211">
        <v>108293</v>
      </c>
      <c r="AQ720" s="202"/>
    </row>
    <row r="721" spans="1:43" x14ac:dyDescent="0.25">
      <c r="A721" s="209"/>
      <c r="B721" s="210"/>
      <c r="C721" s="139"/>
      <c r="D721" s="216"/>
      <c r="E721" s="216"/>
      <c r="F721" s="77" t="s">
        <v>1235</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8">
        <v>20305</v>
      </c>
      <c r="AN721" s="192"/>
      <c r="AO721" s="202"/>
      <c r="AP721" s="211"/>
      <c r="AQ721" s="202"/>
    </row>
    <row r="722" spans="1:43" x14ac:dyDescent="0.25">
      <c r="A722" s="69"/>
      <c r="B722" s="23" t="s">
        <v>16</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94">
        <f>SUM(AM713:AM721)</f>
        <v>2078943</v>
      </c>
      <c r="AN722" s="193">
        <f>AM722/E716</f>
        <v>0.9999998508857848</v>
      </c>
      <c r="AO722" s="202"/>
      <c r="AP722" s="211"/>
      <c r="AQ722" s="202"/>
    </row>
    <row r="723" spans="1:43" x14ac:dyDescent="0.25">
      <c r="A723" s="369">
        <v>83</v>
      </c>
      <c r="B723" s="354" t="s">
        <v>314</v>
      </c>
      <c r="C723" s="352" t="s">
        <v>306</v>
      </c>
      <c r="D723" s="340" t="s">
        <v>893</v>
      </c>
      <c r="E723" s="343">
        <v>2161766.8900000006</v>
      </c>
      <c r="F723" s="46" t="s">
        <v>313</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v>900000</v>
      </c>
      <c r="AN723" s="192"/>
      <c r="AO723" s="202">
        <v>19</v>
      </c>
      <c r="AP723" s="211">
        <v>930382.93</v>
      </c>
      <c r="AQ723" s="202" t="s">
        <v>1104</v>
      </c>
    </row>
    <row r="724" spans="1:43" x14ac:dyDescent="0.25">
      <c r="A724" s="370"/>
      <c r="B724" s="355"/>
      <c r="C724" s="353"/>
      <c r="D724" s="353"/>
      <c r="E724" s="344"/>
      <c r="F724" s="46" t="s">
        <v>53</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v>49000</v>
      </c>
      <c r="AN724" s="192"/>
      <c r="AO724" s="202"/>
      <c r="AP724" s="211"/>
      <c r="AQ724" s="202"/>
    </row>
    <row r="725" spans="1:43" x14ac:dyDescent="0.25">
      <c r="A725" s="370"/>
      <c r="B725" s="355"/>
      <c r="C725" s="353"/>
      <c r="D725" s="353"/>
      <c r="E725" s="344"/>
      <c r="F725" s="46" t="s">
        <v>25</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v>344000</v>
      </c>
      <c r="AN725" s="192"/>
      <c r="AO725" s="202">
        <v>14</v>
      </c>
      <c r="AP725" s="211">
        <v>362671</v>
      </c>
      <c r="AQ725" s="202" t="s">
        <v>1105</v>
      </c>
    </row>
    <row r="726" spans="1:43" x14ac:dyDescent="0.25">
      <c r="A726" s="370"/>
      <c r="B726" s="355"/>
      <c r="C726" s="353"/>
      <c r="D726" s="353"/>
      <c r="E726" s="344"/>
      <c r="F726" s="46" t="s">
        <v>26</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v>118504</v>
      </c>
      <c r="AN726" s="192"/>
      <c r="AO726" s="202">
        <v>8</v>
      </c>
      <c r="AP726" s="211">
        <v>65214</v>
      </c>
      <c r="AQ726" s="202" t="s">
        <v>1106</v>
      </c>
    </row>
    <row r="727" spans="1:43" x14ac:dyDescent="0.25">
      <c r="A727" s="370"/>
      <c r="B727" s="355"/>
      <c r="C727" s="353"/>
      <c r="D727" s="353"/>
      <c r="E727" s="344"/>
      <c r="F727" s="46" t="s">
        <v>107</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v>48420.29</v>
      </c>
      <c r="AN727" s="192"/>
      <c r="AO727" s="202">
        <v>2</v>
      </c>
      <c r="AP727" s="211">
        <v>96120</v>
      </c>
      <c r="AQ727" s="202" t="s">
        <v>1107</v>
      </c>
    </row>
    <row r="728" spans="1:43" x14ac:dyDescent="0.25">
      <c r="A728" s="370"/>
      <c r="B728" s="355"/>
      <c r="C728" s="353"/>
      <c r="D728" s="353"/>
      <c r="E728" s="344"/>
      <c r="F728" s="46" t="s">
        <v>76</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v>147000</v>
      </c>
      <c r="AN728" s="192"/>
      <c r="AO728" s="202">
        <v>9</v>
      </c>
      <c r="AP728" s="211">
        <v>72041</v>
      </c>
      <c r="AQ728" s="202"/>
    </row>
    <row r="729" spans="1:43" x14ac:dyDescent="0.25">
      <c r="A729" s="370"/>
      <c r="B729" s="355"/>
      <c r="C729" s="353"/>
      <c r="D729" s="353"/>
      <c r="E729" s="344"/>
      <c r="F729" s="46" t="s">
        <v>761</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v>197000</v>
      </c>
      <c r="AN729" s="192"/>
      <c r="AO729" s="202"/>
      <c r="AP729" s="211"/>
      <c r="AQ729" s="202"/>
    </row>
    <row r="730" spans="1:43" x14ac:dyDescent="0.25">
      <c r="A730" s="370"/>
      <c r="B730" s="355"/>
      <c r="C730" s="353"/>
      <c r="D730" s="353"/>
      <c r="E730" s="344"/>
      <c r="F730" s="46" t="s">
        <v>24</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v>194830.62</v>
      </c>
      <c r="AN730" s="192"/>
      <c r="AO730" s="202">
        <v>3</v>
      </c>
      <c r="AP730" s="211">
        <v>324334</v>
      </c>
      <c r="AQ730" s="202"/>
    </row>
    <row r="731" spans="1:43" x14ac:dyDescent="0.25">
      <c r="A731" s="370"/>
      <c r="B731" s="355"/>
      <c r="C731" s="353"/>
      <c r="D731" s="353"/>
      <c r="E731" s="344"/>
      <c r="F731" s="46" t="s">
        <v>54</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v>52011.98</v>
      </c>
      <c r="AN731" s="192"/>
      <c r="AO731" s="202">
        <v>1</v>
      </c>
      <c r="AP731" s="211">
        <v>51600</v>
      </c>
      <c r="AQ731" s="202" t="s">
        <v>1408</v>
      </c>
    </row>
    <row r="732" spans="1:43" x14ac:dyDescent="0.25">
      <c r="A732" s="370"/>
      <c r="B732" s="355"/>
      <c r="C732" s="353"/>
      <c r="D732" s="353"/>
      <c r="E732" s="344"/>
      <c r="F732" s="46" t="s">
        <v>891</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v>111000</v>
      </c>
      <c r="AN732" s="192"/>
      <c r="AO732" s="202"/>
      <c r="AP732" s="211"/>
      <c r="AQ732" s="202"/>
    </row>
    <row r="733" spans="1:43" x14ac:dyDescent="0.25">
      <c r="A733" s="69"/>
      <c r="B733" s="23" t="s">
        <v>16</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94">
        <f>SUM(AM723:AM732)</f>
        <v>2161766.89</v>
      </c>
      <c r="AN733" s="193">
        <f>AM733/E723</f>
        <v>0.99999999999999978</v>
      </c>
      <c r="AO733" s="202"/>
      <c r="AP733" s="211"/>
      <c r="AQ733" s="202"/>
    </row>
    <row r="734" spans="1:43" x14ac:dyDescent="0.25">
      <c r="A734" s="369">
        <v>84</v>
      </c>
      <c r="B734" s="354" t="s">
        <v>318</v>
      </c>
      <c r="C734" s="352" t="s">
        <v>319</v>
      </c>
      <c r="D734" s="340" t="s">
        <v>856</v>
      </c>
      <c r="E734" s="343">
        <v>987960</v>
      </c>
      <c r="F734" s="7" t="s">
        <v>315</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8">
        <f t="shared" ref="AM734:AM741" si="11">SUM(G734:N734)</f>
        <v>112777</v>
      </c>
      <c r="AN734" s="192"/>
      <c r="AO734" s="202"/>
      <c r="AP734" s="211"/>
      <c r="AQ734" s="202"/>
    </row>
    <row r="735" spans="1:43" x14ac:dyDescent="0.25">
      <c r="A735" s="370"/>
      <c r="B735" s="355"/>
      <c r="C735" s="353"/>
      <c r="D735" s="341"/>
      <c r="E735" s="344"/>
      <c r="F735" s="7" t="s">
        <v>316</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8">
        <f t="shared" si="11"/>
        <v>180451</v>
      </c>
      <c r="AN735" s="192"/>
      <c r="AO735" s="202">
        <v>4</v>
      </c>
      <c r="AP735" s="211">
        <v>160000</v>
      </c>
      <c r="AQ735" s="202" t="s">
        <v>1337</v>
      </c>
    </row>
    <row r="736" spans="1:43" x14ac:dyDescent="0.25">
      <c r="A736" s="370"/>
      <c r="B736" s="355"/>
      <c r="C736" s="353"/>
      <c r="D736" s="341"/>
      <c r="E736" s="344"/>
      <c r="F736" s="7" t="s">
        <v>317</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8">
        <f t="shared" si="11"/>
        <v>225583</v>
      </c>
      <c r="AN736" s="192"/>
      <c r="AO736" s="202">
        <v>4</v>
      </c>
      <c r="AP736" s="211">
        <v>220000</v>
      </c>
      <c r="AQ736" s="202" t="s">
        <v>1338</v>
      </c>
    </row>
    <row r="737" spans="1:43" x14ac:dyDescent="0.25">
      <c r="A737" s="370"/>
      <c r="B737" s="355"/>
      <c r="C737" s="353"/>
      <c r="D737" s="341"/>
      <c r="E737" s="344"/>
      <c r="F737" s="7" t="s">
        <v>320</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8">
        <f t="shared" si="11"/>
        <v>33828</v>
      </c>
      <c r="AN737" s="192"/>
      <c r="AO737" s="202"/>
      <c r="AP737" s="211"/>
      <c r="AQ737" s="202"/>
    </row>
    <row r="738" spans="1:43" x14ac:dyDescent="0.25">
      <c r="A738" s="370"/>
      <c r="B738" s="355"/>
      <c r="C738" s="353"/>
      <c r="D738" s="341"/>
      <c r="E738" s="344"/>
      <c r="F738" s="7" t="s">
        <v>77</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8">
        <f t="shared" si="11"/>
        <v>90214</v>
      </c>
      <c r="AN738" s="192"/>
      <c r="AO738" s="202"/>
      <c r="AP738" s="211"/>
      <c r="AQ738" s="202"/>
    </row>
    <row r="739" spans="1:43" x14ac:dyDescent="0.25">
      <c r="A739" s="370"/>
      <c r="B739" s="355"/>
      <c r="C739" s="353"/>
      <c r="D739" s="341"/>
      <c r="E739" s="344"/>
      <c r="F739" s="7" t="s">
        <v>321</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8">
        <f t="shared" si="11"/>
        <v>142105</v>
      </c>
      <c r="AN739" s="192"/>
      <c r="AO739" s="202"/>
      <c r="AP739" s="211"/>
      <c r="AQ739" s="202" t="s">
        <v>1339</v>
      </c>
    </row>
    <row r="740" spans="1:43" x14ac:dyDescent="0.25">
      <c r="A740" s="370"/>
      <c r="B740" s="355"/>
      <c r="C740" s="353"/>
      <c r="D740" s="341"/>
      <c r="E740" s="344"/>
      <c r="F740" s="7" t="s">
        <v>322</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8">
        <f t="shared" si="11"/>
        <v>135324</v>
      </c>
      <c r="AN740" s="192"/>
      <c r="AO740" s="202"/>
      <c r="AP740" s="211"/>
      <c r="AQ740" s="202" t="s">
        <v>1339</v>
      </c>
    </row>
    <row r="741" spans="1:43" x14ac:dyDescent="0.25">
      <c r="A741" s="371"/>
      <c r="B741" s="356"/>
      <c r="C741" s="357"/>
      <c r="D741" s="342"/>
      <c r="E741" s="345"/>
      <c r="F741" s="7" t="s">
        <v>323</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8">
        <f t="shared" si="11"/>
        <v>67678</v>
      </c>
      <c r="AN741" s="192"/>
      <c r="AO741" s="202"/>
      <c r="AP741" s="211"/>
      <c r="AQ741" s="202"/>
    </row>
    <row r="742" spans="1:43" x14ac:dyDescent="0.25">
      <c r="A742" s="69"/>
      <c r="B742" s="23" t="s">
        <v>16</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94">
        <f>SUM(AM734:AM741)</f>
        <v>987960</v>
      </c>
      <c r="AN742" s="193">
        <f>AM742/E734</f>
        <v>1</v>
      </c>
      <c r="AO742" s="202"/>
      <c r="AP742" s="211"/>
      <c r="AQ742" s="202"/>
    </row>
    <row r="743" spans="1:43" ht="15" customHeight="1" x14ac:dyDescent="0.25">
      <c r="A743" s="369">
        <v>85</v>
      </c>
      <c r="B743" s="420" t="s">
        <v>327</v>
      </c>
      <c r="C743" s="423" t="s">
        <v>319</v>
      </c>
      <c r="D743" s="346" t="s">
        <v>857</v>
      </c>
      <c r="E743" s="430">
        <v>1495339.31</v>
      </c>
      <c r="F743" s="7" t="s">
        <v>315</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8">
        <v>130636.48</v>
      </c>
      <c r="AN743" s="192"/>
      <c r="AO743" s="202">
        <v>2</v>
      </c>
      <c r="AP743" s="211">
        <v>67747</v>
      </c>
      <c r="AQ743" s="202" t="s">
        <v>774</v>
      </c>
    </row>
    <row r="744" spans="1:43" x14ac:dyDescent="0.25">
      <c r="A744" s="370"/>
      <c r="B744" s="421"/>
      <c r="C744" s="424"/>
      <c r="D744" s="364"/>
      <c r="E744" s="431"/>
      <c r="F744" s="7" t="s">
        <v>324</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8">
        <v>23611.54</v>
      </c>
      <c r="AN744" s="192"/>
      <c r="AO744" s="202"/>
      <c r="AP744" s="211"/>
      <c r="AQ744" s="202" t="s">
        <v>774</v>
      </c>
    </row>
    <row r="745" spans="1:43" x14ac:dyDescent="0.25">
      <c r="A745" s="370"/>
      <c r="B745" s="421"/>
      <c r="C745" s="424"/>
      <c r="D745" s="364"/>
      <c r="E745" s="431"/>
      <c r="F745" s="7" t="s">
        <v>325</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8">
        <v>47223.09</v>
      </c>
      <c r="AN745" s="192"/>
      <c r="AO745" s="202"/>
      <c r="AP745" s="211"/>
      <c r="AQ745" s="202"/>
    </row>
    <row r="746" spans="1:43" x14ac:dyDescent="0.25">
      <c r="A746" s="370"/>
      <c r="B746" s="421"/>
      <c r="C746" s="424"/>
      <c r="D746" s="364"/>
      <c r="E746" s="431"/>
      <c r="F746" s="7" t="s">
        <v>326</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8">
        <v>157410.28</v>
      </c>
      <c r="AN746" s="192"/>
      <c r="AO746" s="202"/>
      <c r="AP746" s="211"/>
      <c r="AQ746" s="202" t="s">
        <v>774</v>
      </c>
    </row>
    <row r="747" spans="1:43" x14ac:dyDescent="0.25">
      <c r="A747" s="370"/>
      <c r="B747" s="421"/>
      <c r="C747" s="424"/>
      <c r="D747" s="364"/>
      <c r="E747" s="431"/>
      <c r="F747" s="7" t="s">
        <v>317</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8">
        <v>314808.23</v>
      </c>
      <c r="AN747" s="192"/>
      <c r="AO747" s="202">
        <v>2</v>
      </c>
      <c r="AP747" s="211">
        <v>314789</v>
      </c>
      <c r="AQ747" s="202"/>
    </row>
    <row r="748" spans="1:43" x14ac:dyDescent="0.25">
      <c r="A748" s="370"/>
      <c r="B748" s="421"/>
      <c r="C748" s="424"/>
      <c r="D748" s="364"/>
      <c r="E748" s="431"/>
      <c r="F748" s="7" t="s">
        <v>328</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8">
        <v>78702.06</v>
      </c>
      <c r="AN748" s="192"/>
      <c r="AO748" s="202">
        <v>2</v>
      </c>
      <c r="AP748" s="211">
        <v>78702.06</v>
      </c>
      <c r="AQ748" s="202"/>
    </row>
    <row r="749" spans="1:43" x14ac:dyDescent="0.25">
      <c r="A749" s="370"/>
      <c r="B749" s="421"/>
      <c r="C749" s="424"/>
      <c r="D749" s="364"/>
      <c r="E749" s="431"/>
      <c r="F749" s="7" t="s">
        <v>322</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8">
        <v>371473.72</v>
      </c>
      <c r="AN749" s="192"/>
      <c r="AO749" s="202">
        <v>4</v>
      </c>
      <c r="AP749" s="211">
        <v>364339</v>
      </c>
      <c r="AQ749" s="202"/>
    </row>
    <row r="750" spans="1:43" x14ac:dyDescent="0.25">
      <c r="A750" s="370"/>
      <c r="B750" s="421"/>
      <c r="C750" s="424"/>
      <c r="D750" s="364"/>
      <c r="E750" s="431"/>
      <c r="F750" s="7" t="s">
        <v>323</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8">
        <v>185736.86</v>
      </c>
      <c r="AN750" s="192"/>
      <c r="AO750" s="202">
        <v>2</v>
      </c>
      <c r="AP750" s="211">
        <v>139168</v>
      </c>
      <c r="AQ750" s="202"/>
    </row>
    <row r="751" spans="1:43" x14ac:dyDescent="0.25">
      <c r="A751" s="371"/>
      <c r="B751" s="422"/>
      <c r="C751" s="425"/>
      <c r="D751" s="365"/>
      <c r="E751" s="432"/>
      <c r="F751" s="7" t="s">
        <v>329</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8">
        <v>185736.86</v>
      </c>
      <c r="AN751" s="192"/>
      <c r="AO751" s="202"/>
      <c r="AP751" s="211"/>
      <c r="AQ751" s="202"/>
    </row>
    <row r="752" spans="1:43" x14ac:dyDescent="0.25">
      <c r="A752" s="69"/>
      <c r="B752" s="23" t="s">
        <v>16</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94">
        <f>SUM(AM743:AM751)</f>
        <v>1495339.1199999996</v>
      </c>
      <c r="AN752" s="193">
        <f>AM752/E743</f>
        <v>0.99999987293853698</v>
      </c>
      <c r="AO752" s="202"/>
      <c r="AP752" s="211"/>
      <c r="AQ752" s="202"/>
    </row>
    <row r="753" spans="1:43" ht="15" customHeight="1" x14ac:dyDescent="0.25">
      <c r="A753" s="369">
        <v>86</v>
      </c>
      <c r="B753" s="354" t="s">
        <v>334</v>
      </c>
      <c r="C753" s="352" t="s">
        <v>319</v>
      </c>
      <c r="D753" s="346" t="s">
        <v>858</v>
      </c>
      <c r="E753" s="343">
        <v>1869727.31</v>
      </c>
      <c r="F753" s="96" t="s">
        <v>330</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v>225781</v>
      </c>
      <c r="AN753" s="192"/>
      <c r="AO753" s="202"/>
      <c r="AP753" s="211"/>
      <c r="AQ753" s="202" t="s">
        <v>1221</v>
      </c>
    </row>
    <row r="754" spans="1:43" x14ac:dyDescent="0.25">
      <c r="A754" s="370"/>
      <c r="B754" s="355"/>
      <c r="C754" s="353"/>
      <c r="D754" s="364"/>
      <c r="E754" s="344"/>
      <c r="F754" s="96" t="s">
        <v>331</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v>105836</v>
      </c>
      <c r="AN754" s="192"/>
      <c r="AO754" s="202">
        <v>2</v>
      </c>
      <c r="AP754" s="211">
        <v>105943</v>
      </c>
      <c r="AQ754" s="202"/>
    </row>
    <row r="755" spans="1:43" x14ac:dyDescent="0.25">
      <c r="A755" s="370"/>
      <c r="B755" s="355"/>
      <c r="C755" s="353"/>
      <c r="D755" s="364"/>
      <c r="E755" s="344"/>
      <c r="F755" s="96" t="s">
        <v>332</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v>28223</v>
      </c>
      <c r="AN755" s="192" t="s">
        <v>774</v>
      </c>
      <c r="AO755" s="202">
        <v>1</v>
      </c>
      <c r="AP755" s="211">
        <v>23792.7</v>
      </c>
      <c r="AQ755" s="202"/>
    </row>
    <row r="756" spans="1:43" x14ac:dyDescent="0.25">
      <c r="A756" s="370"/>
      <c r="B756" s="355"/>
      <c r="C756" s="353"/>
      <c r="D756" s="364"/>
      <c r="E756" s="344"/>
      <c r="F756" s="96" t="s">
        <v>333</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v>169335</v>
      </c>
      <c r="AN756" s="192"/>
      <c r="AO756" s="202">
        <v>4</v>
      </c>
      <c r="AP756" s="211">
        <v>160000</v>
      </c>
      <c r="AQ756" s="202"/>
    </row>
    <row r="757" spans="1:43" x14ac:dyDescent="0.25">
      <c r="A757" s="370"/>
      <c r="B757" s="355"/>
      <c r="C757" s="353"/>
      <c r="D757" s="364"/>
      <c r="E757" s="344"/>
      <c r="F757" s="96" t="s">
        <v>335</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v>352786</v>
      </c>
      <c r="AN757" s="192"/>
      <c r="AO757" s="202">
        <v>5</v>
      </c>
      <c r="AP757" s="211">
        <v>642023</v>
      </c>
      <c r="AQ757" s="202"/>
    </row>
    <row r="758" spans="1:43" x14ac:dyDescent="0.25">
      <c r="A758" s="370"/>
      <c r="B758" s="355"/>
      <c r="C758" s="353"/>
      <c r="D758" s="364"/>
      <c r="E758" s="344"/>
      <c r="F758" s="96" t="s">
        <v>321</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v>239894</v>
      </c>
      <c r="AN758" s="192"/>
      <c r="AO758" s="202">
        <v>3</v>
      </c>
      <c r="AP758" s="211">
        <v>210000</v>
      </c>
      <c r="AQ758" s="202"/>
    </row>
    <row r="759" spans="1:43" x14ac:dyDescent="0.25">
      <c r="A759" s="370"/>
      <c r="B759" s="355"/>
      <c r="C759" s="353"/>
      <c r="D759" s="364"/>
      <c r="E759" s="344"/>
      <c r="F759" s="96" t="s">
        <v>326</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v>70522</v>
      </c>
      <c r="AN759" s="192"/>
      <c r="AO759" s="202"/>
      <c r="AP759" s="211"/>
      <c r="AQ759" s="202"/>
    </row>
    <row r="760" spans="1:43" x14ac:dyDescent="0.25">
      <c r="A760" s="370"/>
      <c r="B760" s="355"/>
      <c r="C760" s="353"/>
      <c r="D760" s="364"/>
      <c r="E760" s="344"/>
      <c r="F760" s="96" t="s">
        <v>322</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v>381010</v>
      </c>
      <c r="AN760" s="192"/>
      <c r="AO760" s="202">
        <v>12</v>
      </c>
      <c r="AP760" s="211">
        <v>630176</v>
      </c>
      <c r="AQ760" s="202"/>
    </row>
    <row r="761" spans="1:43" x14ac:dyDescent="0.25">
      <c r="A761" s="371"/>
      <c r="B761" s="356"/>
      <c r="C761" s="357"/>
      <c r="D761" s="365"/>
      <c r="E761" s="345"/>
      <c r="F761" s="96" t="s">
        <v>323</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v>296340</v>
      </c>
      <c r="AN761" s="192"/>
      <c r="AO761" s="202">
        <v>6</v>
      </c>
      <c r="AP761" s="211">
        <v>315598</v>
      </c>
      <c r="AQ761" s="202"/>
    </row>
    <row r="762" spans="1:43" x14ac:dyDescent="0.25">
      <c r="A762" s="69"/>
      <c r="B762" s="23" t="s">
        <v>16</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94">
        <f>SUM(AM753:AM761)</f>
        <v>1869727</v>
      </c>
      <c r="AN762" s="193">
        <f>AM762/E753</f>
        <v>0.99999983420042138</v>
      </c>
      <c r="AO762" s="202"/>
      <c r="AP762" s="211"/>
      <c r="AQ762" s="202"/>
    </row>
    <row r="763" spans="1:43" ht="15" customHeight="1" x14ac:dyDescent="0.25">
      <c r="A763" s="369">
        <v>87</v>
      </c>
      <c r="B763" s="354" t="s">
        <v>338</v>
      </c>
      <c r="C763" s="352" t="s">
        <v>339</v>
      </c>
      <c r="D763" s="346" t="s">
        <v>859</v>
      </c>
      <c r="E763" s="398">
        <v>1069076.31</v>
      </c>
      <c r="F763" s="7" t="s">
        <v>321</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8">
        <v>205580.6</v>
      </c>
      <c r="AN763" s="192"/>
      <c r="AO763" s="202">
        <v>3</v>
      </c>
      <c r="AP763" s="211">
        <v>205580</v>
      </c>
      <c r="AQ763" s="202" t="s">
        <v>1340</v>
      </c>
    </row>
    <row r="764" spans="1:43" x14ac:dyDescent="0.25">
      <c r="A764" s="370"/>
      <c r="B764" s="355"/>
      <c r="C764" s="353"/>
      <c r="D764" s="364"/>
      <c r="E764" s="399"/>
      <c r="F764" s="7" t="s">
        <v>322</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8">
        <v>102790.31</v>
      </c>
      <c r="AN764" s="192"/>
      <c r="AO764" s="202">
        <v>1</v>
      </c>
      <c r="AP764" s="211">
        <v>75000</v>
      </c>
      <c r="AQ764" s="202" t="s">
        <v>1855</v>
      </c>
    </row>
    <row r="765" spans="1:43" x14ac:dyDescent="0.25">
      <c r="A765" s="370"/>
      <c r="B765" s="355"/>
      <c r="C765" s="353"/>
      <c r="D765" s="364"/>
      <c r="E765" s="399"/>
      <c r="F765" s="7" t="s">
        <v>323</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8">
        <v>71953.210000000006</v>
      </c>
      <c r="AN765" s="192"/>
      <c r="AO765" s="202"/>
      <c r="AP765" s="211"/>
      <c r="AQ765" s="202" t="s">
        <v>1856</v>
      </c>
    </row>
    <row r="766" spans="1:43" x14ac:dyDescent="0.25">
      <c r="A766" s="370"/>
      <c r="B766" s="355"/>
      <c r="C766" s="353"/>
      <c r="D766" s="364"/>
      <c r="E766" s="399"/>
      <c r="F766" s="7" t="s">
        <v>341</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8">
        <v>205594.55</v>
      </c>
      <c r="AN766" s="192"/>
      <c r="AO766" s="202">
        <v>1</v>
      </c>
      <c r="AP766" s="211">
        <v>40000</v>
      </c>
      <c r="AQ766" s="202" t="s">
        <v>1857</v>
      </c>
    </row>
    <row r="767" spans="1:43" x14ac:dyDescent="0.25">
      <c r="A767" s="370"/>
      <c r="B767" s="355"/>
      <c r="C767" s="353"/>
      <c r="D767" s="364"/>
      <c r="E767" s="399"/>
      <c r="F767" s="7" t="s">
        <v>336</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8">
        <v>164475.64000000001</v>
      </c>
      <c r="AN767" s="192"/>
      <c r="AO767" s="202">
        <v>1</v>
      </c>
      <c r="AP767" s="211">
        <v>40000</v>
      </c>
      <c r="AQ767" s="202" t="s">
        <v>1341</v>
      </c>
    </row>
    <row r="768" spans="1:43" x14ac:dyDescent="0.25">
      <c r="A768" s="370"/>
      <c r="B768" s="355"/>
      <c r="C768" s="353"/>
      <c r="D768" s="364"/>
      <c r="E768" s="399"/>
      <c r="F768" s="7" t="s">
        <v>320</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8">
        <v>30845.84</v>
      </c>
      <c r="AN768" s="192"/>
      <c r="AO768" s="202"/>
      <c r="AP768" s="211"/>
      <c r="AQ768" s="202" t="s">
        <v>1858</v>
      </c>
    </row>
    <row r="769" spans="1:43" x14ac:dyDescent="0.25">
      <c r="A769" s="370"/>
      <c r="B769" s="355"/>
      <c r="C769" s="353"/>
      <c r="D769" s="364"/>
      <c r="E769" s="399"/>
      <c r="F769" s="7" t="s">
        <v>340</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8">
        <v>82255.56</v>
      </c>
      <c r="AN769" s="192"/>
      <c r="AO769" s="202"/>
      <c r="AP769" s="211"/>
      <c r="AQ769" s="202" t="s">
        <v>1341</v>
      </c>
    </row>
    <row r="770" spans="1:43" x14ac:dyDescent="0.25">
      <c r="A770" s="371"/>
      <c r="B770" s="356"/>
      <c r="C770" s="357"/>
      <c r="D770" s="365"/>
      <c r="E770" s="400"/>
      <c r="F770" s="7" t="s">
        <v>337</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8">
        <v>205580.6</v>
      </c>
      <c r="AN770" s="192"/>
      <c r="AO770" s="202">
        <v>1</v>
      </c>
      <c r="AP770" s="211">
        <v>70000</v>
      </c>
      <c r="AQ770" s="202" t="s">
        <v>1341</v>
      </c>
    </row>
    <row r="771" spans="1:43" x14ac:dyDescent="0.25">
      <c r="A771" s="69"/>
      <c r="B771" s="23" t="s">
        <v>16</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94">
        <f>SUM(AM763:AM770)</f>
        <v>1069076.31</v>
      </c>
      <c r="AN771" s="193">
        <f>AM771/E763</f>
        <v>1</v>
      </c>
      <c r="AO771" s="202"/>
      <c r="AP771" s="211"/>
      <c r="AQ771" s="202"/>
    </row>
    <row r="772" spans="1:43" x14ac:dyDescent="0.25">
      <c r="A772" s="369">
        <v>88</v>
      </c>
      <c r="B772" s="354" t="s">
        <v>342</v>
      </c>
      <c r="C772" s="352" t="s">
        <v>339</v>
      </c>
      <c r="D772" s="346" t="s">
        <v>860</v>
      </c>
      <c r="E772" s="343">
        <v>1653048.25</v>
      </c>
      <c r="F772" s="7" t="s">
        <v>81</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8">
        <v>487048.25</v>
      </c>
      <c r="AN772" s="192"/>
      <c r="AO772" s="202">
        <v>6</v>
      </c>
      <c r="AP772" s="211">
        <v>555586</v>
      </c>
      <c r="AQ772" s="202" t="s">
        <v>1421</v>
      </c>
    </row>
    <row r="773" spans="1:43" x14ac:dyDescent="0.25">
      <c r="A773" s="370"/>
      <c r="B773" s="355"/>
      <c r="C773" s="353"/>
      <c r="D773" s="364"/>
      <c r="E773" s="344"/>
      <c r="F773" s="7" t="s">
        <v>53</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8">
        <v>700000</v>
      </c>
      <c r="AN773" s="192"/>
      <c r="AO773" s="202">
        <v>15</v>
      </c>
      <c r="AP773" s="211">
        <v>794513</v>
      </c>
      <c r="AQ773" s="202"/>
    </row>
    <row r="774" spans="1:43" x14ac:dyDescent="0.25">
      <c r="A774" s="370"/>
      <c r="B774" s="355"/>
      <c r="C774" s="353"/>
      <c r="D774" s="364"/>
      <c r="E774" s="344"/>
      <c r="F774" s="7" t="s">
        <v>54</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8">
        <v>80000</v>
      </c>
      <c r="AN774" s="192"/>
      <c r="AO774" s="202">
        <v>3</v>
      </c>
      <c r="AP774" s="211">
        <v>113950</v>
      </c>
      <c r="AQ774" s="202" t="s">
        <v>1422</v>
      </c>
    </row>
    <row r="775" spans="1:43" x14ac:dyDescent="0.25">
      <c r="A775" s="370"/>
      <c r="B775" s="355"/>
      <c r="C775" s="353"/>
      <c r="D775" s="364"/>
      <c r="E775" s="344"/>
      <c r="F775" s="7" t="s">
        <v>82</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8">
        <v>240000</v>
      </c>
      <c r="AN775" s="192"/>
      <c r="AO775" s="202">
        <v>7</v>
      </c>
      <c r="AP775" s="211">
        <v>300000</v>
      </c>
      <c r="AQ775" s="202" t="s">
        <v>1267</v>
      </c>
    </row>
    <row r="776" spans="1:43" x14ac:dyDescent="0.25">
      <c r="A776" s="370"/>
      <c r="B776" s="355"/>
      <c r="C776" s="353"/>
      <c r="D776" s="364"/>
      <c r="E776" s="344"/>
      <c r="F776" s="7" t="s">
        <v>343</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8">
        <v>100000</v>
      </c>
      <c r="AN776" s="192"/>
      <c r="AO776" s="202">
        <v>1</v>
      </c>
      <c r="AP776" s="211">
        <v>99999</v>
      </c>
      <c r="AQ776" s="202" t="s">
        <v>1423</v>
      </c>
    </row>
    <row r="777" spans="1:43" x14ac:dyDescent="0.25">
      <c r="A777" s="370"/>
      <c r="B777" s="355"/>
      <c r="C777" s="353"/>
      <c r="D777" s="364"/>
      <c r="E777" s="344"/>
      <c r="F777" s="7" t="s">
        <v>77</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8">
        <v>30000</v>
      </c>
      <c r="AN777" s="192"/>
      <c r="AO777" s="202"/>
      <c r="AP777" s="211"/>
      <c r="AQ777" s="202"/>
    </row>
    <row r="778" spans="1:43" x14ac:dyDescent="0.25">
      <c r="A778" s="371"/>
      <c r="B778" s="356"/>
      <c r="C778" s="357"/>
      <c r="D778" s="365"/>
      <c r="E778" s="345"/>
      <c r="F778" s="7" t="s">
        <v>218</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8">
        <v>6000</v>
      </c>
      <c r="AN778" s="192"/>
      <c r="AO778" s="202"/>
      <c r="AP778" s="211"/>
      <c r="AQ778" s="202"/>
    </row>
    <row r="779" spans="1:43" x14ac:dyDescent="0.25">
      <c r="A779" s="235"/>
      <c r="B779" s="236"/>
      <c r="C779" s="17"/>
      <c r="D779" s="280"/>
      <c r="E779" s="281"/>
      <c r="F779" s="77" t="s">
        <v>107</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8">
        <v>10000</v>
      </c>
      <c r="AN779" s="192"/>
      <c r="AO779" s="202"/>
      <c r="AP779" s="211"/>
      <c r="AQ779" s="202"/>
    </row>
    <row r="780" spans="1:43" x14ac:dyDescent="0.25">
      <c r="A780" s="67"/>
      <c r="B780" s="54" t="s">
        <v>16</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94">
        <f>SUM(AM772:AM779)</f>
        <v>1653048.25</v>
      </c>
      <c r="AN780" s="193">
        <f>AM780/E772</f>
        <v>1</v>
      </c>
      <c r="AO780" s="202"/>
      <c r="AP780" s="211"/>
      <c r="AQ780" s="202"/>
    </row>
    <row r="781" spans="1:43" x14ac:dyDescent="0.25">
      <c r="A781" s="369">
        <v>89</v>
      </c>
      <c r="B781" s="354" t="s">
        <v>344</v>
      </c>
      <c r="C781" s="352" t="s">
        <v>345</v>
      </c>
      <c r="D781" s="332" t="s">
        <v>862</v>
      </c>
      <c r="E781" s="407">
        <v>2006313.6940000001</v>
      </c>
      <c r="F781" s="144" t="s">
        <v>556</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145">
        <v>620000</v>
      </c>
      <c r="AN781" s="192"/>
      <c r="AO781" s="202">
        <v>4</v>
      </c>
      <c r="AP781" s="211">
        <v>435746</v>
      </c>
      <c r="AQ781" s="202"/>
    </row>
    <row r="782" spans="1:43" x14ac:dyDescent="0.25">
      <c r="A782" s="370"/>
      <c r="B782" s="355"/>
      <c r="C782" s="353"/>
      <c r="D782" s="333"/>
      <c r="E782" s="408"/>
      <c r="F782" s="144" t="s">
        <v>228</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145">
        <v>600000</v>
      </c>
      <c r="AN782" s="192"/>
      <c r="AO782" s="202">
        <v>8</v>
      </c>
      <c r="AP782" s="211">
        <v>549862.48</v>
      </c>
      <c r="AQ782" s="202"/>
    </row>
    <row r="783" spans="1:43" x14ac:dyDescent="0.25">
      <c r="A783" s="370"/>
      <c r="B783" s="355"/>
      <c r="C783" s="353"/>
      <c r="D783" s="333"/>
      <c r="E783" s="408"/>
      <c r="F783" s="144" t="s">
        <v>343</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145">
        <v>332849.77</v>
      </c>
      <c r="AN783" s="192"/>
      <c r="AO783" s="202">
        <v>1</v>
      </c>
      <c r="AP783" s="211">
        <v>171361.04</v>
      </c>
      <c r="AQ783" s="202" t="s">
        <v>1477</v>
      </c>
    </row>
    <row r="784" spans="1:43" x14ac:dyDescent="0.25">
      <c r="A784" s="370"/>
      <c r="B784" s="355"/>
      <c r="C784" s="353"/>
      <c r="D784" s="333"/>
      <c r="E784" s="408"/>
      <c r="F784" s="144" t="s">
        <v>32</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145">
        <v>195720.21</v>
      </c>
      <c r="AN784" s="192"/>
      <c r="AO784" s="202">
        <v>1</v>
      </c>
      <c r="AP784" s="211">
        <v>195649.61</v>
      </c>
      <c r="AQ784" s="202" t="s">
        <v>1477</v>
      </c>
    </row>
    <row r="785" spans="1:43" x14ac:dyDescent="0.25">
      <c r="A785" s="370"/>
      <c r="B785" s="355"/>
      <c r="C785" s="353"/>
      <c r="D785" s="333"/>
      <c r="E785" s="408"/>
      <c r="F785" s="144" t="s">
        <v>51</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145">
        <v>100000</v>
      </c>
      <c r="AN785" s="192"/>
      <c r="AO785" s="202">
        <v>1</v>
      </c>
      <c r="AP785" s="211">
        <v>40336</v>
      </c>
      <c r="AQ785" s="202"/>
    </row>
    <row r="786" spans="1:43" x14ac:dyDescent="0.25">
      <c r="A786" s="370"/>
      <c r="B786" s="355"/>
      <c r="C786" s="353"/>
      <c r="D786" s="333"/>
      <c r="E786" s="408"/>
      <c r="F786" s="144" t="s">
        <v>861</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145">
        <v>75000</v>
      </c>
      <c r="AN786" s="192"/>
      <c r="AO786" s="202"/>
      <c r="AP786" s="211"/>
      <c r="AQ786" s="202"/>
    </row>
    <row r="787" spans="1:43" x14ac:dyDescent="0.25">
      <c r="A787" s="371"/>
      <c r="B787" s="356"/>
      <c r="C787" s="357"/>
      <c r="D787" s="333"/>
      <c r="E787" s="409"/>
      <c r="F787" s="144" t="s">
        <v>266</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145">
        <v>82743.710000000006</v>
      </c>
      <c r="AN787" s="192"/>
      <c r="AO787" s="202"/>
      <c r="AP787" s="211"/>
      <c r="AQ787" s="202"/>
    </row>
    <row r="788" spans="1:43" x14ac:dyDescent="0.25">
      <c r="A788" s="68"/>
      <c r="B788" s="21" t="s">
        <v>16</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94">
        <f>SUM(AM781:AM787)</f>
        <v>2006313.69</v>
      </c>
      <c r="AN788" s="193">
        <f>AM788/E781</f>
        <v>0.99999999800629369</v>
      </c>
      <c r="AO788" s="202"/>
      <c r="AP788" s="211"/>
      <c r="AQ788" s="202"/>
    </row>
    <row r="789" spans="1:43" x14ac:dyDescent="0.25">
      <c r="A789" s="369">
        <v>90</v>
      </c>
      <c r="B789" s="354" t="s">
        <v>346</v>
      </c>
      <c r="C789" s="352" t="s">
        <v>319</v>
      </c>
      <c r="D789" s="340" t="s">
        <v>863</v>
      </c>
      <c r="E789" s="398">
        <v>1908010.67</v>
      </c>
      <c r="F789" s="8" t="s">
        <v>118</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8">
        <v>934926</v>
      </c>
      <c r="AN789" s="192"/>
      <c r="AO789" s="202">
        <v>13</v>
      </c>
      <c r="AP789" s="211">
        <v>824086</v>
      </c>
      <c r="AQ789" s="202" t="s">
        <v>1574</v>
      </c>
    </row>
    <row r="790" spans="1:43" x14ac:dyDescent="0.25">
      <c r="A790" s="370"/>
      <c r="B790" s="355"/>
      <c r="C790" s="353"/>
      <c r="D790" s="341"/>
      <c r="E790" s="399"/>
      <c r="F790" s="8" t="s">
        <v>116</v>
      </c>
      <c r="G790" s="96"/>
      <c r="H790" s="96"/>
      <c r="I790" s="96"/>
      <c r="J790" s="96"/>
      <c r="K790" s="96">
        <v>421765</v>
      </c>
      <c r="L790" s="96"/>
      <c r="M790" s="96" t="s">
        <v>1120</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8">
        <v>421765.32</v>
      </c>
      <c r="AN790" s="192"/>
      <c r="AO790" s="202">
        <v>3</v>
      </c>
      <c r="AP790" s="211">
        <v>538420</v>
      </c>
      <c r="AQ790" s="202"/>
    </row>
    <row r="791" spans="1:43" x14ac:dyDescent="0.25">
      <c r="A791" s="370"/>
      <c r="B791" s="355"/>
      <c r="C791" s="353"/>
      <c r="D791" s="341"/>
      <c r="E791" s="399"/>
      <c r="F791" s="8" t="s">
        <v>171</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8">
        <v>265967.40999999997</v>
      </c>
      <c r="AN791" s="192"/>
      <c r="AO791" s="202">
        <v>2</v>
      </c>
      <c r="AP791" s="211">
        <v>218193</v>
      </c>
      <c r="AQ791" s="202"/>
    </row>
    <row r="792" spans="1:43" x14ac:dyDescent="0.25">
      <c r="A792" s="370"/>
      <c r="B792" s="355"/>
      <c r="C792" s="353"/>
      <c r="D792" s="341"/>
      <c r="E792" s="399"/>
      <c r="F792" s="8" t="s">
        <v>113</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8">
        <v>240000</v>
      </c>
      <c r="AN792" s="192"/>
      <c r="AO792" s="202">
        <v>7</v>
      </c>
      <c r="AP792" s="211">
        <v>280000</v>
      </c>
      <c r="AQ792" s="202"/>
    </row>
    <row r="793" spans="1:43" x14ac:dyDescent="0.25">
      <c r="A793" s="370"/>
      <c r="B793" s="355"/>
      <c r="C793" s="353"/>
      <c r="D793" s="341"/>
      <c r="E793" s="399"/>
      <c r="F793" s="8" t="s">
        <v>115</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8">
        <v>30000</v>
      </c>
      <c r="AN793" s="192"/>
      <c r="AO793" s="202">
        <v>1</v>
      </c>
      <c r="AP793" s="211">
        <v>28210</v>
      </c>
      <c r="AQ793" s="202"/>
    </row>
    <row r="794" spans="1:43" x14ac:dyDescent="0.25">
      <c r="A794" s="370"/>
      <c r="B794" s="355"/>
      <c r="C794" s="353"/>
      <c r="D794" s="341"/>
      <c r="E794" s="399"/>
      <c r="F794" s="8" t="s">
        <v>131</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8">
        <v>5000</v>
      </c>
      <c r="AN794" s="192"/>
      <c r="AO794" s="202">
        <v>1</v>
      </c>
      <c r="AP794" s="211">
        <v>5000</v>
      </c>
      <c r="AQ794" s="202"/>
    </row>
    <row r="795" spans="1:43" x14ac:dyDescent="0.25">
      <c r="A795" s="371"/>
      <c r="B795" s="356"/>
      <c r="C795" s="357"/>
      <c r="D795" s="342"/>
      <c r="E795" s="400"/>
      <c r="F795" s="8" t="s">
        <v>117</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8">
        <v>10351.94</v>
      </c>
      <c r="AN795" s="192"/>
      <c r="AO795" s="202"/>
      <c r="AP795" s="211"/>
      <c r="AQ795" s="202" t="s">
        <v>1342</v>
      </c>
    </row>
    <row r="796" spans="1:43" x14ac:dyDescent="0.25">
      <c r="A796" s="69"/>
      <c r="B796" s="23" t="s">
        <v>16</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94">
        <f>SUM(AM789:AM795)</f>
        <v>1908010.67</v>
      </c>
      <c r="AN796" s="193">
        <f>AM796/E789</f>
        <v>1</v>
      </c>
      <c r="AO796" s="202"/>
      <c r="AP796" s="211"/>
      <c r="AQ796" s="202"/>
    </row>
    <row r="797" spans="1:43" ht="15" customHeight="1" x14ac:dyDescent="0.25">
      <c r="A797" s="335">
        <v>91</v>
      </c>
      <c r="B797" s="334" t="s">
        <v>347</v>
      </c>
      <c r="C797" s="333" t="s">
        <v>345</v>
      </c>
      <c r="D797" s="332" t="s">
        <v>864</v>
      </c>
      <c r="E797" s="331">
        <v>1672638.49</v>
      </c>
      <c r="F797" s="7" t="s">
        <v>118</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8">
        <v>719562</v>
      </c>
      <c r="AN797" s="192"/>
      <c r="AO797" s="202">
        <v>10</v>
      </c>
      <c r="AP797" s="211">
        <v>720706</v>
      </c>
      <c r="AQ797" s="202" t="s">
        <v>1859</v>
      </c>
    </row>
    <row r="798" spans="1:43" x14ac:dyDescent="0.25">
      <c r="A798" s="335"/>
      <c r="B798" s="334"/>
      <c r="C798" s="333"/>
      <c r="D798" s="332"/>
      <c r="E798" s="331"/>
      <c r="F798" s="7" t="s">
        <v>116</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8">
        <v>356575.52</v>
      </c>
      <c r="AN798" s="192"/>
      <c r="AO798" s="202">
        <v>3</v>
      </c>
      <c r="AP798" s="211">
        <v>443498</v>
      </c>
      <c r="AQ798" s="202" t="s">
        <v>1343</v>
      </c>
    </row>
    <row r="799" spans="1:43" x14ac:dyDescent="0.25">
      <c r="A799" s="335"/>
      <c r="B799" s="334"/>
      <c r="C799" s="333"/>
      <c r="D799" s="332"/>
      <c r="E799" s="331"/>
      <c r="F799" s="7" t="s">
        <v>171</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8">
        <v>305878.86</v>
      </c>
      <c r="AN799" s="192"/>
      <c r="AO799" s="202">
        <v>6</v>
      </c>
      <c r="AP799" s="211">
        <v>363030</v>
      </c>
      <c r="AQ799" s="202" t="s">
        <v>1383</v>
      </c>
    </row>
    <row r="800" spans="1:43" x14ac:dyDescent="0.25">
      <c r="A800" s="335"/>
      <c r="B800" s="334"/>
      <c r="C800" s="333"/>
      <c r="D800" s="332"/>
      <c r="E800" s="331"/>
      <c r="F800" s="7" t="s">
        <v>113</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8">
        <v>180000</v>
      </c>
      <c r="AN800" s="192"/>
      <c r="AO800" s="202">
        <v>3</v>
      </c>
      <c r="AP800" s="211">
        <v>75000</v>
      </c>
      <c r="AQ800" s="202" t="s">
        <v>1344</v>
      </c>
    </row>
    <row r="801" spans="1:43" x14ac:dyDescent="0.25">
      <c r="A801" s="335"/>
      <c r="B801" s="334"/>
      <c r="C801" s="333"/>
      <c r="D801" s="332"/>
      <c r="E801" s="331"/>
      <c r="F801" s="7" t="s">
        <v>115</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8">
        <v>50000</v>
      </c>
      <c r="AN801" s="192"/>
      <c r="AO801" s="202">
        <v>1</v>
      </c>
      <c r="AP801" s="211">
        <v>50000</v>
      </c>
      <c r="AQ801" s="202" t="s">
        <v>1575</v>
      </c>
    </row>
    <row r="802" spans="1:43" ht="14.25" customHeight="1" x14ac:dyDescent="0.25">
      <c r="A802" s="335"/>
      <c r="B802" s="334"/>
      <c r="C802" s="333"/>
      <c r="D802" s="332"/>
      <c r="E802" s="331"/>
      <c r="F802" s="7" t="s">
        <v>131</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8">
        <v>50000</v>
      </c>
      <c r="AN802" s="192"/>
      <c r="AO802" s="202">
        <v>1</v>
      </c>
      <c r="AP802" s="211">
        <v>50000</v>
      </c>
      <c r="AQ802" s="202" t="s">
        <v>1576</v>
      </c>
    </row>
    <row r="803" spans="1:43" ht="14.25" customHeight="1" x14ac:dyDescent="0.25">
      <c r="A803" s="335"/>
      <c r="B803" s="334"/>
      <c r="C803" s="333"/>
      <c r="D803" s="332"/>
      <c r="E803" s="331"/>
      <c r="F803" s="77" t="s">
        <v>117</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8">
        <v>10622.11</v>
      </c>
      <c r="AN803" s="192"/>
      <c r="AO803" s="202"/>
      <c r="AP803" s="211"/>
      <c r="AQ803" s="202"/>
    </row>
    <row r="804" spans="1:43" x14ac:dyDescent="0.25">
      <c r="A804" s="69"/>
      <c r="B804" s="23" t="s">
        <v>16</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94">
        <f>SUM(AM797:AM803)</f>
        <v>1672638.49</v>
      </c>
      <c r="AN804" s="193">
        <f>AM804/E797</f>
        <v>1</v>
      </c>
      <c r="AO804" s="202"/>
      <c r="AP804" s="211"/>
      <c r="AQ804" s="202"/>
    </row>
    <row r="805" spans="1:43" x14ac:dyDescent="0.25">
      <c r="A805" s="369">
        <v>92</v>
      </c>
      <c r="B805" s="361" t="s">
        <v>348</v>
      </c>
      <c r="C805" s="352" t="s">
        <v>349</v>
      </c>
      <c r="D805" s="340" t="s">
        <v>961</v>
      </c>
      <c r="E805" s="343">
        <v>1565409.03</v>
      </c>
      <c r="F805" s="7" t="s">
        <v>107</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8">
        <v>232081</v>
      </c>
      <c r="AN805" s="192"/>
      <c r="AO805" s="202">
        <v>2</v>
      </c>
      <c r="AP805" s="211">
        <v>152298.6</v>
      </c>
      <c r="AQ805" s="202" t="s">
        <v>1792</v>
      </c>
    </row>
    <row r="806" spans="1:43" x14ac:dyDescent="0.25">
      <c r="A806" s="370"/>
      <c r="B806" s="362"/>
      <c r="C806" s="353"/>
      <c r="D806" s="341"/>
      <c r="E806" s="344"/>
      <c r="F806" s="7" t="s">
        <v>24</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8">
        <v>123772</v>
      </c>
      <c r="AN806" s="192"/>
      <c r="AO806" s="202">
        <v>0</v>
      </c>
      <c r="AP806" s="211">
        <v>0</v>
      </c>
      <c r="AQ806" s="202" t="s">
        <v>1345</v>
      </c>
    </row>
    <row r="807" spans="1:43" x14ac:dyDescent="0.25">
      <c r="A807" s="370"/>
      <c r="B807" s="362"/>
      <c r="C807" s="353"/>
      <c r="D807" s="341"/>
      <c r="E807" s="344"/>
      <c r="F807" s="7" t="s">
        <v>25</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8">
        <v>247580</v>
      </c>
      <c r="AN807" s="192"/>
      <c r="AO807" s="202">
        <v>1</v>
      </c>
      <c r="AP807" s="211">
        <v>104118.34</v>
      </c>
      <c r="AQ807" s="202" t="s">
        <v>1793</v>
      </c>
    </row>
    <row r="808" spans="1:43" x14ac:dyDescent="0.25">
      <c r="A808" s="370"/>
      <c r="B808" s="362"/>
      <c r="C808" s="353"/>
      <c r="D808" s="341"/>
      <c r="E808" s="344"/>
      <c r="F808" s="7" t="s">
        <v>48</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8">
        <v>154721</v>
      </c>
      <c r="AN808" s="192"/>
      <c r="AO808" s="202">
        <v>1</v>
      </c>
      <c r="AP808" s="211">
        <v>50000</v>
      </c>
      <c r="AQ808" s="202" t="s">
        <v>1346</v>
      </c>
    </row>
    <row r="809" spans="1:43" x14ac:dyDescent="0.25">
      <c r="A809" s="370"/>
      <c r="B809" s="362"/>
      <c r="C809" s="353"/>
      <c r="D809" s="341"/>
      <c r="E809" s="344"/>
      <c r="F809" s="7" t="s">
        <v>26</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8">
        <v>683487</v>
      </c>
      <c r="AN809" s="192"/>
      <c r="AO809" s="202">
        <v>6</v>
      </c>
      <c r="AP809" s="211">
        <v>491727</v>
      </c>
      <c r="AQ809" s="202" t="s">
        <v>1347</v>
      </c>
    </row>
    <row r="810" spans="1:43" x14ac:dyDescent="0.25">
      <c r="A810" s="371"/>
      <c r="B810" s="363"/>
      <c r="C810" s="357"/>
      <c r="D810" s="342"/>
      <c r="E810" s="345"/>
      <c r="F810" s="7" t="s">
        <v>76</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8">
        <v>123768</v>
      </c>
      <c r="AN810" s="192"/>
      <c r="AO810" s="202"/>
      <c r="AP810" s="211"/>
      <c r="AQ810" s="202" t="s">
        <v>1345</v>
      </c>
    </row>
    <row r="811" spans="1:43" x14ac:dyDescent="0.25">
      <c r="A811" s="69"/>
      <c r="B811" s="23" t="s">
        <v>16</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94">
        <f>SUM(AM805:AM810)</f>
        <v>1565409</v>
      </c>
      <c r="AN811" s="193">
        <f>AM811/E805</f>
        <v>0.99999998083567976</v>
      </c>
      <c r="AO811" s="202"/>
      <c r="AP811" s="211"/>
      <c r="AQ811" s="202"/>
    </row>
    <row r="812" spans="1:43" x14ac:dyDescent="0.25">
      <c r="A812" s="369">
        <v>93</v>
      </c>
      <c r="B812" s="361" t="s">
        <v>351</v>
      </c>
      <c r="C812" s="352" t="s">
        <v>352</v>
      </c>
      <c r="D812" s="340" t="s">
        <v>962</v>
      </c>
      <c r="E812" s="180"/>
      <c r="F812" s="7" t="s">
        <v>350</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8">
        <v>760000</v>
      </c>
      <c r="AN812" s="192"/>
      <c r="AO812" s="202">
        <v>20</v>
      </c>
      <c r="AP812" s="211">
        <v>800000</v>
      </c>
      <c r="AQ812" s="202"/>
    </row>
    <row r="813" spans="1:43" x14ac:dyDescent="0.25">
      <c r="A813" s="370"/>
      <c r="B813" s="362"/>
      <c r="C813" s="353"/>
      <c r="D813" s="341"/>
      <c r="E813" s="139"/>
      <c r="F813" s="7" t="s">
        <v>115</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8">
        <v>700000</v>
      </c>
      <c r="AN813" s="192"/>
      <c r="AO813" s="202"/>
      <c r="AP813" s="211"/>
      <c r="AQ813" s="202"/>
    </row>
    <row r="814" spans="1:43" x14ac:dyDescent="0.25">
      <c r="A814" s="370"/>
      <c r="B814" s="362"/>
      <c r="C814" s="353"/>
      <c r="D814" s="341"/>
      <c r="E814" s="142">
        <v>2260000</v>
      </c>
      <c r="F814" s="7" t="s">
        <v>353</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8">
        <v>500000</v>
      </c>
      <c r="AN814" s="192"/>
      <c r="AO814" s="202"/>
      <c r="AP814" s="211"/>
      <c r="AQ814" s="202"/>
    </row>
    <row r="815" spans="1:43" x14ac:dyDescent="0.25">
      <c r="A815" s="370"/>
      <c r="B815" s="362"/>
      <c r="C815" s="353"/>
      <c r="D815" s="341"/>
      <c r="E815" s="139"/>
      <c r="F815" s="7" t="s">
        <v>354</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8">
        <v>15000</v>
      </c>
      <c r="AN815" s="192"/>
      <c r="AO815" s="202"/>
      <c r="AP815" s="211"/>
      <c r="AQ815" s="202"/>
    </row>
    <row r="816" spans="1:43" x14ac:dyDescent="0.25">
      <c r="A816" s="370"/>
      <c r="B816" s="362"/>
      <c r="C816" s="353"/>
      <c r="D816" s="341"/>
      <c r="E816" s="139"/>
      <c r="F816" s="7" t="s">
        <v>116</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8">
        <v>235000</v>
      </c>
      <c r="AN816" s="192"/>
      <c r="AO816" s="202">
        <v>9</v>
      </c>
      <c r="AP816" s="211">
        <v>539563</v>
      </c>
      <c r="AQ816" s="202"/>
    </row>
    <row r="817" spans="1:43" x14ac:dyDescent="0.25">
      <c r="A817" s="371"/>
      <c r="B817" s="363"/>
      <c r="C817" s="357"/>
      <c r="D817" s="342"/>
      <c r="E817" s="17"/>
      <c r="F817" s="7" t="s">
        <v>113</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8">
        <v>50000</v>
      </c>
      <c r="AN817" s="192"/>
      <c r="AO817" s="202"/>
      <c r="AP817" s="211"/>
      <c r="AQ817" s="202"/>
    </row>
    <row r="818" spans="1:43" x14ac:dyDescent="0.25">
      <c r="A818" s="69"/>
      <c r="B818" s="23" t="s">
        <v>16</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94">
        <f>SUM(AM812:AM817)</f>
        <v>2260000</v>
      </c>
      <c r="AN818" s="193">
        <f>AM818/E814</f>
        <v>1</v>
      </c>
      <c r="AO818" s="202"/>
      <c r="AP818" s="211"/>
      <c r="AQ818" s="202"/>
    </row>
    <row r="819" spans="1:43" x14ac:dyDescent="0.25">
      <c r="A819" s="369">
        <v>94</v>
      </c>
      <c r="B819" s="372" t="s">
        <v>356</v>
      </c>
      <c r="C819" s="395" t="s">
        <v>357</v>
      </c>
      <c r="D819" s="392" t="s">
        <v>782</v>
      </c>
      <c r="E819" s="352">
        <v>3181832.3600000003</v>
      </c>
      <c r="F819" s="7" t="s">
        <v>171</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8">
        <v>266574.82</v>
      </c>
      <c r="AN819" s="192"/>
      <c r="AO819" s="202">
        <v>6</v>
      </c>
      <c r="AP819" s="320">
        <v>336973</v>
      </c>
      <c r="AQ819" s="202" t="s">
        <v>1604</v>
      </c>
    </row>
    <row r="820" spans="1:43" x14ac:dyDescent="0.25">
      <c r="A820" s="370"/>
      <c r="B820" s="373"/>
      <c r="C820" s="396"/>
      <c r="D820" s="393"/>
      <c r="E820" s="353"/>
      <c r="F820" s="7" t="s">
        <v>113</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8">
        <f t="shared" ref="AM820:AM830" si="12">SUM(G820:N820)</f>
        <v>200000</v>
      </c>
      <c r="AN820" s="192"/>
      <c r="AO820" s="202">
        <v>6</v>
      </c>
      <c r="AP820" s="320">
        <v>180000</v>
      </c>
      <c r="AQ820" s="202" t="s">
        <v>1605</v>
      </c>
    </row>
    <row r="821" spans="1:43" x14ac:dyDescent="0.25">
      <c r="A821" s="370"/>
      <c r="B821" s="373"/>
      <c r="C821" s="396"/>
      <c r="D821" s="393"/>
      <c r="E821" s="353"/>
      <c r="F821" s="7" t="s">
        <v>115</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8">
        <f t="shared" si="12"/>
        <v>40000</v>
      </c>
      <c r="AN821" s="192"/>
      <c r="AO821" s="202"/>
      <c r="AP821" s="320"/>
      <c r="AQ821" s="202" t="s">
        <v>1494</v>
      </c>
    </row>
    <row r="822" spans="1:43" x14ac:dyDescent="0.25">
      <c r="A822" s="370"/>
      <c r="B822" s="373"/>
      <c r="C822" s="396"/>
      <c r="D822" s="393"/>
      <c r="E822" s="353"/>
      <c r="F822" s="7" t="s">
        <v>278</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8">
        <f t="shared" si="12"/>
        <v>500000</v>
      </c>
      <c r="AN822" s="192"/>
      <c r="AO822" s="202">
        <v>8</v>
      </c>
      <c r="AP822" s="320">
        <v>601300</v>
      </c>
      <c r="AQ822" s="202" t="s">
        <v>1495</v>
      </c>
    </row>
    <row r="823" spans="1:43" ht="30" x14ac:dyDescent="0.25">
      <c r="A823" s="370"/>
      <c r="B823" s="373"/>
      <c r="C823" s="396"/>
      <c r="D823" s="393"/>
      <c r="E823" s="353"/>
      <c r="F823" s="7" t="s">
        <v>355</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8">
        <v>200000</v>
      </c>
      <c r="AN823" s="192"/>
      <c r="AO823" s="202">
        <v>5</v>
      </c>
      <c r="AP823" s="320">
        <v>310000</v>
      </c>
      <c r="AQ823" s="321" t="s">
        <v>1606</v>
      </c>
    </row>
    <row r="824" spans="1:43" x14ac:dyDescent="0.25">
      <c r="A824" s="370"/>
      <c r="B824" s="373"/>
      <c r="C824" s="396"/>
      <c r="D824" s="393"/>
      <c r="E824" s="353"/>
      <c r="F824" s="7" t="s">
        <v>358</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8">
        <v>1232192</v>
      </c>
      <c r="AN824" s="192"/>
      <c r="AO824" s="202">
        <v>17</v>
      </c>
      <c r="AP824" s="320">
        <v>1253228</v>
      </c>
      <c r="AQ824" s="202" t="s">
        <v>1607</v>
      </c>
    </row>
    <row r="825" spans="1:43" x14ac:dyDescent="0.25">
      <c r="A825" s="370"/>
      <c r="B825" s="373"/>
      <c r="C825" s="396"/>
      <c r="D825" s="393"/>
      <c r="E825" s="353"/>
      <c r="F825" s="7" t="s">
        <v>359</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8">
        <v>144861.17000000001</v>
      </c>
      <c r="AN825" s="192"/>
      <c r="AO825" s="202">
        <v>1</v>
      </c>
      <c r="AP825" s="320">
        <v>126792</v>
      </c>
      <c r="AQ825" s="202" t="s">
        <v>1496</v>
      </c>
    </row>
    <row r="826" spans="1:43" x14ac:dyDescent="0.25">
      <c r="A826" s="370"/>
      <c r="B826" s="373"/>
      <c r="C826" s="396"/>
      <c r="D826" s="393"/>
      <c r="E826" s="353"/>
      <c r="F826" s="7" t="s">
        <v>258</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8">
        <f t="shared" si="12"/>
        <v>9000</v>
      </c>
      <c r="AN826" s="192"/>
      <c r="AO826" s="202"/>
      <c r="AP826" s="320"/>
      <c r="AQ826" s="202"/>
    </row>
    <row r="827" spans="1:43" x14ac:dyDescent="0.25">
      <c r="A827" s="370"/>
      <c r="B827" s="373"/>
      <c r="C827" s="396"/>
      <c r="D827" s="393"/>
      <c r="E827" s="353"/>
      <c r="F827" s="7" t="s">
        <v>118</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8">
        <v>50000</v>
      </c>
      <c r="AN827" s="192"/>
      <c r="AO827" s="202"/>
      <c r="AP827" s="211"/>
      <c r="AQ827" s="202"/>
    </row>
    <row r="828" spans="1:43" x14ac:dyDescent="0.25">
      <c r="A828" s="370"/>
      <c r="B828" s="373"/>
      <c r="C828" s="396"/>
      <c r="D828" s="393"/>
      <c r="E828" s="353"/>
      <c r="F828" s="7" t="s">
        <v>116</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8">
        <v>58552</v>
      </c>
      <c r="AN828" s="192"/>
      <c r="AO828" s="202"/>
      <c r="AP828" s="211"/>
      <c r="AQ828" s="202"/>
    </row>
    <row r="829" spans="1:43" x14ac:dyDescent="0.25">
      <c r="A829" s="370"/>
      <c r="B829" s="373"/>
      <c r="C829" s="396"/>
      <c r="D829" s="393"/>
      <c r="E829" s="353"/>
      <c r="F829" s="7" t="s">
        <v>131</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8">
        <f t="shared" si="12"/>
        <v>260000</v>
      </c>
      <c r="AN829" s="192"/>
      <c r="AO829" s="202"/>
      <c r="AP829" s="211"/>
      <c r="AQ829" s="202"/>
    </row>
    <row r="830" spans="1:43" x14ac:dyDescent="0.25">
      <c r="A830" s="371"/>
      <c r="B830" s="374"/>
      <c r="C830" s="397"/>
      <c r="D830" s="394"/>
      <c r="E830" s="357"/>
      <c r="F830" s="7" t="s">
        <v>117</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8">
        <f t="shared" si="12"/>
        <v>220653</v>
      </c>
      <c r="AN830" s="192"/>
      <c r="AO830" s="202"/>
      <c r="AP830" s="211"/>
      <c r="AQ830" s="202"/>
    </row>
    <row r="831" spans="1:43" x14ac:dyDescent="0.25">
      <c r="A831" s="69"/>
      <c r="B831" s="36" t="s">
        <v>16</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94">
        <f>SUM(AM819:AM830)</f>
        <v>3181832.99</v>
      </c>
      <c r="AN831" s="193">
        <f>AM831/E819</f>
        <v>1.0000001979991178</v>
      </c>
      <c r="AO831" s="202"/>
      <c r="AP831" s="211"/>
      <c r="AQ831" s="202"/>
    </row>
    <row r="832" spans="1:43" x14ac:dyDescent="0.25">
      <c r="A832" s="369">
        <v>95</v>
      </c>
      <c r="B832" s="372" t="s">
        <v>360</v>
      </c>
      <c r="C832" s="395" t="s">
        <v>361</v>
      </c>
      <c r="D832" s="392" t="s">
        <v>783</v>
      </c>
      <c r="E832" s="398">
        <v>1719080.3599999999</v>
      </c>
      <c r="F832" s="7" t="s">
        <v>107</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8">
        <v>100898.32</v>
      </c>
      <c r="AN832" s="192"/>
      <c r="AO832" s="202"/>
      <c r="AP832" s="211"/>
      <c r="AQ832" s="202"/>
    </row>
    <row r="833" spans="1:43" x14ac:dyDescent="0.25">
      <c r="A833" s="370"/>
      <c r="B833" s="373"/>
      <c r="C833" s="396"/>
      <c r="D833" s="393"/>
      <c r="E833" s="399"/>
      <c r="F833" s="7" t="s">
        <v>53</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8">
        <v>1042965.17</v>
      </c>
      <c r="AN833" s="192"/>
      <c r="AO833" s="202">
        <v>11</v>
      </c>
      <c r="AP833" s="211">
        <v>1023255</v>
      </c>
      <c r="AQ833" s="202"/>
    </row>
    <row r="834" spans="1:43" x14ac:dyDescent="0.25">
      <c r="A834" s="370"/>
      <c r="B834" s="373"/>
      <c r="C834" s="396"/>
      <c r="D834" s="393"/>
      <c r="E834" s="399"/>
      <c r="F834" s="7" t="s">
        <v>54</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8">
        <v>100000</v>
      </c>
      <c r="AN834" s="192"/>
      <c r="AO834" s="202"/>
      <c r="AP834" s="211"/>
      <c r="AQ834" s="202"/>
    </row>
    <row r="835" spans="1:43" x14ac:dyDescent="0.25">
      <c r="A835" s="370"/>
      <c r="B835" s="373"/>
      <c r="C835" s="396"/>
      <c r="D835" s="393"/>
      <c r="E835" s="399"/>
      <c r="F835" s="7" t="s">
        <v>147</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8">
        <v>60000</v>
      </c>
      <c r="AN835" s="192"/>
      <c r="AO835" s="202"/>
      <c r="AP835" s="211"/>
      <c r="AQ835" s="202"/>
    </row>
    <row r="836" spans="1:43" x14ac:dyDescent="0.25">
      <c r="A836" s="370"/>
      <c r="B836" s="373"/>
      <c r="C836" s="396"/>
      <c r="D836" s="393"/>
      <c r="E836" s="399"/>
      <c r="F836" s="7" t="s">
        <v>47</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8">
        <v>219382.09</v>
      </c>
      <c r="AN836" s="192"/>
      <c r="AO836" s="202"/>
      <c r="AP836" s="211"/>
      <c r="AQ836" s="202"/>
    </row>
    <row r="837" spans="1:43" x14ac:dyDescent="0.25">
      <c r="A837" s="370"/>
      <c r="B837" s="373"/>
      <c r="C837" s="396"/>
      <c r="D837" s="393"/>
      <c r="E837" s="399"/>
      <c r="F837" s="7" t="s">
        <v>77</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8">
        <v>5834.78</v>
      </c>
      <c r="AN837" s="192"/>
      <c r="AO837" s="202"/>
      <c r="AP837" s="211"/>
      <c r="AQ837" s="202"/>
    </row>
    <row r="838" spans="1:43" x14ac:dyDescent="0.25">
      <c r="A838" s="370"/>
      <c r="B838" s="373"/>
      <c r="C838" s="396"/>
      <c r="D838" s="393"/>
      <c r="E838" s="399"/>
      <c r="F838" s="7" t="s">
        <v>51</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8">
        <v>120000</v>
      </c>
      <c r="AN838" s="192"/>
      <c r="AO838" s="202"/>
      <c r="AP838" s="211"/>
      <c r="AQ838" s="202"/>
    </row>
    <row r="839" spans="1:43" x14ac:dyDescent="0.25">
      <c r="A839" s="370"/>
      <c r="B839" s="373"/>
      <c r="C839" s="396"/>
      <c r="D839" s="393"/>
      <c r="E839" s="399"/>
      <c r="F839" s="7" t="s">
        <v>81</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8">
        <v>70000</v>
      </c>
      <c r="AN839" s="192"/>
      <c r="AO839" s="202"/>
      <c r="AP839" s="211"/>
      <c r="AQ839" s="202"/>
    </row>
    <row r="840" spans="1:43" x14ac:dyDescent="0.25">
      <c r="A840" s="69"/>
      <c r="B840" s="36" t="s">
        <v>16</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94">
        <f>SUM(AM832:AM839)</f>
        <v>1719080.36</v>
      </c>
      <c r="AN840" s="193">
        <f>AM840/E832</f>
        <v>1.0000000000000002</v>
      </c>
      <c r="AO840" s="202"/>
      <c r="AP840" s="211"/>
      <c r="AQ840" s="202"/>
    </row>
    <row r="841" spans="1:43" x14ac:dyDescent="0.25">
      <c r="A841" s="369">
        <v>96</v>
      </c>
      <c r="B841" s="354" t="s">
        <v>362</v>
      </c>
      <c r="C841" s="352" t="s">
        <v>361</v>
      </c>
      <c r="D841" s="340" t="s">
        <v>784</v>
      </c>
      <c r="E841" s="343">
        <v>1230117.25272</v>
      </c>
      <c r="F841" s="7" t="s">
        <v>21</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8">
        <v>736000</v>
      </c>
      <c r="AN841" s="192"/>
      <c r="AO841" s="202">
        <v>8</v>
      </c>
      <c r="AP841" s="211">
        <v>635875.05000000005</v>
      </c>
      <c r="AQ841" s="202" t="s">
        <v>1497</v>
      </c>
    </row>
    <row r="842" spans="1:43" x14ac:dyDescent="0.25">
      <c r="A842" s="370"/>
      <c r="B842" s="355"/>
      <c r="C842" s="353"/>
      <c r="D842" s="341"/>
      <c r="E842" s="344"/>
      <c r="F842" s="7" t="s">
        <v>48</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8">
        <v>321884</v>
      </c>
      <c r="AN842" s="192"/>
      <c r="AO842" s="202">
        <v>8</v>
      </c>
      <c r="AP842" s="211">
        <v>461405</v>
      </c>
      <c r="AQ842" s="202" t="s">
        <v>1656</v>
      </c>
    </row>
    <row r="843" spans="1:43" x14ac:dyDescent="0.25">
      <c r="A843" s="370"/>
      <c r="B843" s="355"/>
      <c r="C843" s="353"/>
      <c r="D843" s="341"/>
      <c r="E843" s="344"/>
      <c r="F843" s="7" t="s">
        <v>343</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8">
        <v>62717.47</v>
      </c>
      <c r="AN843" s="192" t="s">
        <v>774</v>
      </c>
      <c r="AO843" s="202"/>
      <c r="AP843" s="211"/>
      <c r="AQ843" s="202" t="s">
        <v>1376</v>
      </c>
    </row>
    <row r="844" spans="1:43" x14ac:dyDescent="0.25">
      <c r="A844" s="370"/>
      <c r="B844" s="355"/>
      <c r="C844" s="353"/>
      <c r="D844" s="341"/>
      <c r="E844" s="344"/>
      <c r="F844" s="7" t="s">
        <v>363</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8">
        <v>107515.67</v>
      </c>
      <c r="AN844" s="192"/>
      <c r="AO844" s="202">
        <v>3</v>
      </c>
      <c r="AP844" s="211">
        <v>90000</v>
      </c>
      <c r="AQ844" s="202"/>
    </row>
    <row r="845" spans="1:43" x14ac:dyDescent="0.25">
      <c r="A845" s="371"/>
      <c r="B845" s="356"/>
      <c r="C845" s="357"/>
      <c r="D845" s="342"/>
      <c r="E845" s="345"/>
      <c r="F845" s="7" t="s">
        <v>26</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8">
        <v>2000</v>
      </c>
      <c r="AN845" s="192"/>
      <c r="AO845" s="202"/>
      <c r="AP845" s="211"/>
      <c r="AQ845" s="202" t="s">
        <v>1836</v>
      </c>
    </row>
    <row r="846" spans="1:43" x14ac:dyDescent="0.25">
      <c r="A846" s="69"/>
      <c r="B846" s="23" t="s">
        <v>16</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94">
        <f>SUM(AM841:AM845)</f>
        <v>1230117.1399999999</v>
      </c>
      <c r="AN846" s="193">
        <f>AM846/E841</f>
        <v>0.99999990836645869</v>
      </c>
      <c r="AO846" s="202"/>
      <c r="AP846" s="211"/>
      <c r="AQ846" s="202"/>
    </row>
    <row r="847" spans="1:43" x14ac:dyDescent="0.25">
      <c r="A847" s="497">
        <v>97</v>
      </c>
      <c r="B847" s="354" t="s">
        <v>364</v>
      </c>
      <c r="C847" s="352" t="s">
        <v>361</v>
      </c>
      <c r="D847" s="340" t="s">
        <v>785</v>
      </c>
      <c r="E847" s="343">
        <v>1303106.5</v>
      </c>
      <c r="F847" s="7" t="s">
        <v>145</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211">
        <v>348364</v>
      </c>
      <c r="AN847" s="192"/>
      <c r="AO847" s="202">
        <v>7</v>
      </c>
      <c r="AP847" s="211">
        <v>348364</v>
      </c>
      <c r="AQ847" s="211"/>
    </row>
    <row r="848" spans="1:43" x14ac:dyDescent="0.25">
      <c r="A848" s="498"/>
      <c r="B848" s="355"/>
      <c r="C848" s="353"/>
      <c r="D848" s="341"/>
      <c r="E848" s="344"/>
      <c r="F848" s="7" t="s">
        <v>46</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8">
        <v>343588</v>
      </c>
      <c r="AN848" s="192"/>
      <c r="AO848" s="202">
        <v>6</v>
      </c>
      <c r="AP848" s="211">
        <v>299819.73</v>
      </c>
      <c r="AQ848" s="202"/>
    </row>
    <row r="849" spans="1:43" x14ac:dyDescent="0.25">
      <c r="A849" s="498"/>
      <c r="B849" s="355"/>
      <c r="C849" s="353"/>
      <c r="D849" s="341"/>
      <c r="E849" s="344"/>
      <c r="F849" s="7" t="s">
        <v>365</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8">
        <v>27487</v>
      </c>
      <c r="AN849" s="192"/>
      <c r="AO849" s="202"/>
      <c r="AP849" s="211"/>
      <c r="AQ849" s="202"/>
    </row>
    <row r="850" spans="1:43" x14ac:dyDescent="0.25">
      <c r="A850" s="498"/>
      <c r="B850" s="355"/>
      <c r="C850" s="353"/>
      <c r="D850" s="341"/>
      <c r="E850" s="344"/>
      <c r="F850" s="7" t="s">
        <v>122</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8">
        <v>481023</v>
      </c>
      <c r="AN850" s="192"/>
      <c r="AO850" s="202"/>
      <c r="AP850" s="211"/>
      <c r="AQ850" s="202" t="s">
        <v>1608</v>
      </c>
    </row>
    <row r="851" spans="1:43" x14ac:dyDescent="0.25">
      <c r="A851" s="499"/>
      <c r="B851" s="356"/>
      <c r="C851" s="357"/>
      <c r="D851" s="342"/>
      <c r="E851" s="345"/>
      <c r="F851" s="7" t="s">
        <v>77</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8">
        <v>38703</v>
      </c>
      <c r="AN851" s="192"/>
      <c r="AO851" s="202">
        <v>13</v>
      </c>
      <c r="AP851" s="211">
        <v>648183.73</v>
      </c>
      <c r="AQ851" s="202"/>
    </row>
    <row r="852" spans="1:43" x14ac:dyDescent="0.25">
      <c r="A852" s="209"/>
      <c r="B852" s="210"/>
      <c r="C852" s="139"/>
      <c r="D852" s="233"/>
      <c r="E852" s="217"/>
      <c r="F852" s="8" t="s">
        <v>76</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v>63941</v>
      </c>
      <c r="AN852" s="192"/>
      <c r="AO852" s="202"/>
      <c r="AP852" s="211"/>
      <c r="AQ852" s="202"/>
    </row>
    <row r="853" spans="1:43" x14ac:dyDescent="0.25">
      <c r="A853" s="69"/>
      <c r="B853" s="23" t="s">
        <v>16</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94">
        <f>SUM(AM847:AM852)</f>
        <v>1303106</v>
      </c>
      <c r="AN853" s="193">
        <f>AM853/E847</f>
        <v>0.99999961630150724</v>
      </c>
      <c r="AO853" s="202"/>
      <c r="AP853" s="211"/>
      <c r="AQ853" s="202"/>
    </row>
    <row r="854" spans="1:43" x14ac:dyDescent="0.25">
      <c r="A854" s="369">
        <v>98</v>
      </c>
      <c r="B854" s="354" t="s">
        <v>366</v>
      </c>
      <c r="C854" s="352" t="s">
        <v>367</v>
      </c>
      <c r="D854" s="340" t="s">
        <v>786</v>
      </c>
      <c r="E854" s="343">
        <v>1774103.31</v>
      </c>
      <c r="F854" s="7" t="s">
        <v>21</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v>990425</v>
      </c>
      <c r="AN854" s="192"/>
      <c r="AO854" s="202">
        <v>16</v>
      </c>
      <c r="AP854" s="211">
        <v>1044197.5</v>
      </c>
      <c r="AQ854" s="202" t="s">
        <v>1308</v>
      </c>
    </row>
    <row r="855" spans="1:43" x14ac:dyDescent="0.25">
      <c r="A855" s="370"/>
      <c r="B855" s="355"/>
      <c r="C855" s="353"/>
      <c r="D855" s="341"/>
      <c r="E855" s="344"/>
      <c r="F855" s="7" t="s">
        <v>25</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v>180000</v>
      </c>
      <c r="AN855" s="192"/>
      <c r="AO855" s="202">
        <v>2</v>
      </c>
      <c r="AP855" s="211">
        <v>140000</v>
      </c>
      <c r="AQ855" s="202" t="s">
        <v>1309</v>
      </c>
    </row>
    <row r="856" spans="1:43" x14ac:dyDescent="0.25">
      <c r="A856" s="370"/>
      <c r="B856" s="355"/>
      <c r="C856" s="353"/>
      <c r="D856" s="341"/>
      <c r="E856" s="344"/>
      <c r="F856" s="7" t="s">
        <v>228</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v>200000</v>
      </c>
      <c r="AN856" s="192"/>
      <c r="AO856" s="202"/>
      <c r="AP856" s="211"/>
      <c r="AQ856" s="202"/>
    </row>
    <row r="857" spans="1:43" x14ac:dyDescent="0.25">
      <c r="A857" s="370"/>
      <c r="B857" s="355"/>
      <c r="C857" s="353"/>
      <c r="D857" s="341"/>
      <c r="E857" s="344"/>
      <c r="F857" s="7" t="s">
        <v>77</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v>288342</v>
      </c>
      <c r="AN857" s="192"/>
      <c r="AO857" s="202">
        <v>1</v>
      </c>
      <c r="AP857" s="211">
        <v>199990</v>
      </c>
      <c r="AQ857" s="202" t="s">
        <v>1657</v>
      </c>
    </row>
    <row r="858" spans="1:43" x14ac:dyDescent="0.25">
      <c r="A858" s="370"/>
      <c r="B858" s="355"/>
      <c r="C858" s="353"/>
      <c r="D858" s="341"/>
      <c r="E858" s="344"/>
      <c r="F858" s="7" t="s">
        <v>368</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v>50000</v>
      </c>
      <c r="AN858" s="192"/>
      <c r="AO858" s="202">
        <v>2</v>
      </c>
      <c r="AP858" s="211">
        <v>80000</v>
      </c>
      <c r="AQ858" s="202" t="s">
        <v>1359</v>
      </c>
    </row>
    <row r="859" spans="1:43" x14ac:dyDescent="0.25">
      <c r="A859" s="371"/>
      <c r="B859" s="356"/>
      <c r="C859" s="357"/>
      <c r="D859" s="342"/>
      <c r="E859" s="345"/>
      <c r="F859" s="7" t="s">
        <v>149</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v>65337</v>
      </c>
      <c r="AN859" s="192"/>
      <c r="AO859" s="202">
        <v>1</v>
      </c>
      <c r="AP859" s="211">
        <v>15000</v>
      </c>
      <c r="AQ859" s="202"/>
    </row>
    <row r="860" spans="1:43" x14ac:dyDescent="0.25">
      <c r="A860" s="69"/>
      <c r="B860" s="23" t="s">
        <v>16</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94">
        <f>SUM(AM854:AM859)</f>
        <v>1774104</v>
      </c>
      <c r="AN860" s="193">
        <f>AM860/E854</f>
        <v>1.0000003889288724</v>
      </c>
      <c r="AO860" s="202"/>
      <c r="AP860" s="211"/>
      <c r="AQ860" s="202"/>
    </row>
    <row r="861" spans="1:43" x14ac:dyDescent="0.25">
      <c r="A861" s="369">
        <v>99</v>
      </c>
      <c r="B861" s="372" t="s">
        <v>370</v>
      </c>
      <c r="C861" s="10"/>
      <c r="D861" s="392" t="s">
        <v>787</v>
      </c>
      <c r="E861" s="352">
        <v>2915697.31</v>
      </c>
      <c r="F861" s="7" t="s">
        <v>47</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v>300000</v>
      </c>
      <c r="AN861" s="192"/>
      <c r="AO861" s="202">
        <v>7</v>
      </c>
      <c r="AP861" s="211">
        <v>210000</v>
      </c>
      <c r="AQ861" s="202" t="s">
        <v>1469</v>
      </c>
    </row>
    <row r="862" spans="1:43" x14ac:dyDescent="0.25">
      <c r="A862" s="370"/>
      <c r="B862" s="373"/>
      <c r="C862" s="39"/>
      <c r="D862" s="393"/>
      <c r="E862" s="353"/>
      <c r="F862" s="7" t="s">
        <v>369</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v>428718</v>
      </c>
      <c r="AN862" s="192"/>
      <c r="AO862" s="202">
        <v>3</v>
      </c>
      <c r="AP862" s="211">
        <v>428717.8</v>
      </c>
      <c r="AQ862" s="202" t="s">
        <v>1470</v>
      </c>
    </row>
    <row r="863" spans="1:43" x14ac:dyDescent="0.25">
      <c r="A863" s="370"/>
      <c r="B863" s="373"/>
      <c r="C863" s="39"/>
      <c r="D863" s="393"/>
      <c r="E863" s="353"/>
      <c r="F863" s="7" t="s">
        <v>81</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v>350000</v>
      </c>
      <c r="AN863" s="192"/>
      <c r="AO863" s="202">
        <v>7</v>
      </c>
      <c r="AP863" s="211">
        <v>350000</v>
      </c>
      <c r="AQ863" s="202" t="s">
        <v>1471</v>
      </c>
    </row>
    <row r="864" spans="1:43" x14ac:dyDescent="0.25">
      <c r="A864" s="370"/>
      <c r="B864" s="373"/>
      <c r="C864" s="39" t="s">
        <v>361</v>
      </c>
      <c r="D864" s="393"/>
      <c r="E864" s="353"/>
      <c r="F864" s="7" t="s">
        <v>55</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v>1259165.2</v>
      </c>
      <c r="AN864" s="192"/>
      <c r="AO864" s="202">
        <v>14</v>
      </c>
      <c r="AP864" s="211">
        <v>1013034.83</v>
      </c>
      <c r="AQ864" s="202" t="s">
        <v>1472</v>
      </c>
    </row>
    <row r="865" spans="1:43" x14ac:dyDescent="0.25">
      <c r="A865" s="370"/>
      <c r="B865" s="373"/>
      <c r="C865" s="39"/>
      <c r="D865" s="393"/>
      <c r="E865" s="353"/>
      <c r="F865" s="7" t="s">
        <v>213</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v>240000</v>
      </c>
      <c r="AN865" s="192"/>
      <c r="AO865" s="202">
        <v>1</v>
      </c>
      <c r="AP865" s="211">
        <v>74166</v>
      </c>
      <c r="AQ865" s="202" t="s">
        <v>1473</v>
      </c>
    </row>
    <row r="866" spans="1:43" x14ac:dyDescent="0.25">
      <c r="A866" s="370"/>
      <c r="B866" s="373"/>
      <c r="C866" s="39"/>
      <c r="D866" s="393"/>
      <c r="E866" s="353"/>
      <c r="F866" s="7" t="s">
        <v>218</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v>67605</v>
      </c>
      <c r="AN866" s="192"/>
      <c r="AO866" s="202">
        <v>3</v>
      </c>
      <c r="AP866" s="211">
        <v>225958.52</v>
      </c>
      <c r="AQ866" s="202" t="s">
        <v>1609</v>
      </c>
    </row>
    <row r="867" spans="1:43" x14ac:dyDescent="0.25">
      <c r="A867" s="370"/>
      <c r="B867" s="373"/>
      <c r="C867" s="39"/>
      <c r="D867" s="393"/>
      <c r="E867" s="353"/>
      <c r="F867" s="7" t="s">
        <v>371</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v>67605</v>
      </c>
      <c r="AN867" s="192"/>
      <c r="AO867" s="202"/>
      <c r="AP867" s="211"/>
      <c r="AQ867" s="202"/>
    </row>
    <row r="868" spans="1:43" x14ac:dyDescent="0.25">
      <c r="A868" s="371"/>
      <c r="B868" s="374"/>
      <c r="C868" s="34"/>
      <c r="D868" s="394"/>
      <c r="E868" s="357"/>
      <c r="F868" s="7" t="s">
        <v>108</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v>120000</v>
      </c>
      <c r="AN868" s="192"/>
      <c r="AO868" s="202"/>
      <c r="AP868" s="211"/>
      <c r="AQ868" s="202" t="s">
        <v>1498</v>
      </c>
    </row>
    <row r="869" spans="1:43" x14ac:dyDescent="0.25">
      <c r="A869" s="209"/>
      <c r="B869" s="252"/>
      <c r="C869" s="247"/>
      <c r="D869" s="248"/>
      <c r="E869" s="216"/>
      <c r="F869" s="77" t="s">
        <v>54</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v>15000</v>
      </c>
      <c r="AN869" s="192"/>
      <c r="AO869" s="202">
        <v>1</v>
      </c>
      <c r="AP869" s="211">
        <v>9888.99</v>
      </c>
      <c r="AQ869" s="202" t="s">
        <v>1360</v>
      </c>
    </row>
    <row r="870" spans="1:43" x14ac:dyDescent="0.25">
      <c r="A870" s="209"/>
      <c r="B870" s="252"/>
      <c r="C870" s="247"/>
      <c r="D870" s="248"/>
      <c r="E870" s="216"/>
      <c r="F870" s="77" t="s">
        <v>372</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192"/>
      <c r="AO870" s="202"/>
      <c r="AP870" s="211"/>
      <c r="AQ870" s="202" t="s">
        <v>1836</v>
      </c>
    </row>
    <row r="871" spans="1:43" x14ac:dyDescent="0.25">
      <c r="A871" s="69"/>
      <c r="B871" s="36" t="s">
        <v>16</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94">
        <f>SUM(AM861:AM870)</f>
        <v>2848093.2</v>
      </c>
      <c r="AN871" s="193">
        <f>AM871/E861</f>
        <v>0.97681374202728888</v>
      </c>
      <c r="AO871" s="202"/>
      <c r="AP871" s="211"/>
      <c r="AQ871" s="202"/>
    </row>
    <row r="872" spans="1:43" x14ac:dyDescent="0.25">
      <c r="A872" s="369">
        <v>100</v>
      </c>
      <c r="B872" s="354" t="s">
        <v>374</v>
      </c>
      <c r="C872" s="352" t="s">
        <v>375</v>
      </c>
      <c r="D872" s="340" t="s">
        <v>788</v>
      </c>
      <c r="E872" s="343">
        <v>1576369.85</v>
      </c>
      <c r="F872" s="7" t="s">
        <v>373</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f>N872+M872+L872+K872+J872+I872+H872+G872</f>
        <v>530870</v>
      </c>
      <c r="AN872" s="192"/>
      <c r="AO872" s="202">
        <v>10</v>
      </c>
      <c r="AP872" s="211">
        <v>506201.93300000002</v>
      </c>
      <c r="AQ872" s="202"/>
    </row>
    <row r="873" spans="1:43" x14ac:dyDescent="0.25">
      <c r="A873" s="370"/>
      <c r="B873" s="355"/>
      <c r="C873" s="353"/>
      <c r="D873" s="341"/>
      <c r="E873" s="344"/>
      <c r="F873" s="7" t="s">
        <v>122</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v>966201.32</v>
      </c>
      <c r="AN873" s="192"/>
      <c r="AO873" s="202"/>
      <c r="AP873" s="211"/>
      <c r="AQ873" s="202"/>
    </row>
    <row r="874" spans="1:43" x14ac:dyDescent="0.25">
      <c r="A874" s="370"/>
      <c r="B874" s="355"/>
      <c r="C874" s="353"/>
      <c r="D874" s="341"/>
      <c r="E874" s="344"/>
      <c r="F874" s="7" t="s">
        <v>47</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v>76298.600000000006</v>
      </c>
      <c r="AN874" s="192"/>
      <c r="AO874" s="202">
        <v>1</v>
      </c>
      <c r="AP874" s="211">
        <v>50000</v>
      </c>
      <c r="AQ874" s="202"/>
    </row>
    <row r="875" spans="1:43" x14ac:dyDescent="0.25">
      <c r="A875" s="371"/>
      <c r="B875" s="356"/>
      <c r="C875" s="357"/>
      <c r="D875" s="342"/>
      <c r="E875" s="345"/>
      <c r="F875" s="7" t="s">
        <v>32</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v>3000</v>
      </c>
      <c r="AN875" s="192"/>
      <c r="AO875" s="202"/>
      <c r="AP875" s="211"/>
      <c r="AQ875" s="202"/>
    </row>
    <row r="876" spans="1:43" x14ac:dyDescent="0.25">
      <c r="A876" s="69"/>
      <c r="B876" s="23" t="s">
        <v>16</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94">
        <f>SUM(AM872:AM875)</f>
        <v>1576369.92</v>
      </c>
      <c r="AN876" s="193">
        <f>AM876/E872</f>
        <v>1.0000000444058226</v>
      </c>
      <c r="AO876" s="202"/>
      <c r="AP876" s="211"/>
      <c r="AQ876" s="202"/>
    </row>
    <row r="877" spans="1:43" x14ac:dyDescent="0.25">
      <c r="A877" s="369">
        <v>101</v>
      </c>
      <c r="B877" s="354" t="s">
        <v>376</v>
      </c>
      <c r="C877" s="10"/>
      <c r="D877" s="340" t="s">
        <v>789</v>
      </c>
      <c r="E877" s="343">
        <v>1845460.3900000001</v>
      </c>
      <c r="F877" s="7" t="s">
        <v>113</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v>1008794</v>
      </c>
      <c r="AN877" s="192"/>
      <c r="AO877" s="202">
        <v>12</v>
      </c>
      <c r="AP877" s="211">
        <v>924782</v>
      </c>
      <c r="AQ877" s="202"/>
    </row>
    <row r="878" spans="1:43" x14ac:dyDescent="0.25">
      <c r="A878" s="370"/>
      <c r="B878" s="355"/>
      <c r="C878" s="30"/>
      <c r="D878" s="341"/>
      <c r="E878" s="344"/>
      <c r="F878" s="7" t="s">
        <v>118</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v>150000</v>
      </c>
      <c r="AN878" s="192"/>
      <c r="AO878" s="202"/>
      <c r="AP878" s="211"/>
      <c r="AQ878" s="202"/>
    </row>
    <row r="879" spans="1:43" x14ac:dyDescent="0.25">
      <c r="A879" s="370"/>
      <c r="B879" s="355"/>
      <c r="C879" s="30" t="s">
        <v>361</v>
      </c>
      <c r="D879" s="341"/>
      <c r="E879" s="344"/>
      <c r="F879" s="7" t="s">
        <v>116</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v>232737</v>
      </c>
      <c r="AN879" s="192"/>
      <c r="AO879" s="202">
        <v>5</v>
      </c>
      <c r="AP879" s="211">
        <v>200000</v>
      </c>
      <c r="AQ879" s="202"/>
    </row>
    <row r="880" spans="1:43" x14ac:dyDescent="0.25">
      <c r="A880" s="370"/>
      <c r="B880" s="355"/>
      <c r="C880" s="30"/>
      <c r="D880" s="341"/>
      <c r="E880" s="344"/>
      <c r="F880" s="7" t="s">
        <v>171</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v>450929</v>
      </c>
      <c r="AN880" s="192"/>
      <c r="AO880" s="202">
        <v>6</v>
      </c>
      <c r="AP880" s="211">
        <v>401458</v>
      </c>
      <c r="AQ880" s="202"/>
    </row>
    <row r="881" spans="1:43" x14ac:dyDescent="0.25">
      <c r="A881" s="371"/>
      <c r="B881" s="356"/>
      <c r="C881" s="31"/>
      <c r="D881" s="342"/>
      <c r="E881" s="345"/>
      <c r="F881" s="7" t="s">
        <v>115</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v>3000</v>
      </c>
      <c r="AN881" s="192"/>
      <c r="AO881" s="202"/>
      <c r="AP881" s="211"/>
      <c r="AQ881" s="202"/>
    </row>
    <row r="882" spans="1:43" x14ac:dyDescent="0.25">
      <c r="A882" s="69"/>
      <c r="B882" s="23" t="s">
        <v>16</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94">
        <f>SUM(AM877:AM881)</f>
        <v>1845460</v>
      </c>
      <c r="AN882" s="193">
        <f>AM882/E877</f>
        <v>0.99999978867061989</v>
      </c>
      <c r="AO882" s="202"/>
      <c r="AP882" s="211"/>
      <c r="AQ882" s="202"/>
    </row>
    <row r="883" spans="1:43" x14ac:dyDescent="0.25">
      <c r="A883" s="369">
        <v>102</v>
      </c>
      <c r="B883" s="354" t="s">
        <v>379</v>
      </c>
      <c r="C883" s="352" t="s">
        <v>380</v>
      </c>
      <c r="D883" s="340" t="s">
        <v>963</v>
      </c>
      <c r="E883" s="398">
        <v>1839596.8</v>
      </c>
      <c r="F883" s="7" t="s">
        <v>377</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8">
        <v>100794.24000000001</v>
      </c>
      <c r="AN883" s="192"/>
      <c r="AO883" s="202">
        <v>2</v>
      </c>
      <c r="AP883" s="211">
        <v>64276.85</v>
      </c>
      <c r="AQ883" s="202" t="s">
        <v>1161</v>
      </c>
    </row>
    <row r="884" spans="1:43" x14ac:dyDescent="0.25">
      <c r="A884" s="370"/>
      <c r="B884" s="355"/>
      <c r="C884" s="353"/>
      <c r="D884" s="341"/>
      <c r="E884" s="399"/>
      <c r="F884" s="7" t="s">
        <v>987</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8">
        <v>667812.80000000005</v>
      </c>
      <c r="AN884" s="192"/>
      <c r="AO884" s="202">
        <v>4</v>
      </c>
      <c r="AP884" s="211">
        <v>369989</v>
      </c>
      <c r="AQ884" s="202" t="s">
        <v>1161</v>
      </c>
    </row>
    <row r="885" spans="1:43" x14ac:dyDescent="0.25">
      <c r="A885" s="370"/>
      <c r="B885" s="355"/>
      <c r="C885" s="353"/>
      <c r="D885" s="341"/>
      <c r="E885" s="399"/>
      <c r="F885" s="7" t="s">
        <v>381</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8">
        <v>300000</v>
      </c>
      <c r="AN885" s="192"/>
      <c r="AO885" s="202">
        <v>11</v>
      </c>
      <c r="AP885" s="211">
        <v>510000</v>
      </c>
      <c r="AQ885" s="202"/>
    </row>
    <row r="886" spans="1:43" x14ac:dyDescent="0.25">
      <c r="A886" s="370"/>
      <c r="B886" s="355"/>
      <c r="C886" s="353"/>
      <c r="D886" s="341"/>
      <c r="E886" s="399"/>
      <c r="F886" s="7" t="s">
        <v>382</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8">
        <v>581983.56999999995</v>
      </c>
      <c r="AN886" s="192"/>
      <c r="AO886" s="202">
        <v>11</v>
      </c>
      <c r="AP886" s="211">
        <v>580282</v>
      </c>
      <c r="AQ886" s="202"/>
    </row>
    <row r="887" spans="1:43" x14ac:dyDescent="0.25">
      <c r="A887" s="371"/>
      <c r="B887" s="356"/>
      <c r="C887" s="357"/>
      <c r="D887" s="342"/>
      <c r="E887" s="400"/>
      <c r="F887" s="7" t="s">
        <v>988</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8">
        <v>189006.19</v>
      </c>
      <c r="AN887" s="192"/>
      <c r="AO887" s="202"/>
      <c r="AP887" s="211"/>
      <c r="AQ887" s="202"/>
    </row>
    <row r="888" spans="1:43" x14ac:dyDescent="0.25">
      <c r="A888" s="69"/>
      <c r="B888" s="23" t="s">
        <v>16</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94">
        <f>SUM(AM883:AM887)</f>
        <v>1839596.7999999998</v>
      </c>
      <c r="AN888" s="193">
        <f>AM888/E883</f>
        <v>0.99999999999999989</v>
      </c>
      <c r="AO888" s="202"/>
      <c r="AP888" s="211"/>
      <c r="AQ888" s="202"/>
    </row>
    <row r="889" spans="1:43" x14ac:dyDescent="0.25">
      <c r="A889" s="369">
        <v>103</v>
      </c>
      <c r="B889" s="354" t="s">
        <v>384</v>
      </c>
      <c r="C889" s="352" t="s">
        <v>385</v>
      </c>
      <c r="D889" s="340" t="s">
        <v>964</v>
      </c>
      <c r="E889" s="343">
        <v>2241475.31</v>
      </c>
      <c r="F889" s="7" t="s">
        <v>371</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v>118813</v>
      </c>
      <c r="AN889" s="192"/>
      <c r="AO889" s="202"/>
      <c r="AP889" s="211"/>
      <c r="AQ889" s="202"/>
    </row>
    <row r="890" spans="1:43" x14ac:dyDescent="0.25">
      <c r="A890" s="370"/>
      <c r="B890" s="355"/>
      <c r="C890" s="353"/>
      <c r="D890" s="341"/>
      <c r="E890" s="344"/>
      <c r="F890" s="7" t="s">
        <v>82</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v>264014</v>
      </c>
      <c r="AN890" s="192"/>
      <c r="AO890" s="202">
        <v>7</v>
      </c>
      <c r="AP890" s="211">
        <v>233000</v>
      </c>
      <c r="AQ890" s="202"/>
    </row>
    <row r="891" spans="1:43" x14ac:dyDescent="0.25">
      <c r="A891" s="370"/>
      <c r="B891" s="355"/>
      <c r="C891" s="353"/>
      <c r="D891" s="341"/>
      <c r="E891" s="344"/>
      <c r="F891" s="7" t="s">
        <v>25</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v>385895</v>
      </c>
      <c r="AN891" s="192"/>
      <c r="AO891" s="202"/>
      <c r="AP891" s="211">
        <v>0</v>
      </c>
      <c r="AQ891" s="202"/>
    </row>
    <row r="892" spans="1:43" x14ac:dyDescent="0.25">
      <c r="A892" s="370"/>
      <c r="B892" s="355"/>
      <c r="C892" s="353"/>
      <c r="D892" s="341"/>
      <c r="E892" s="344"/>
      <c r="F892" s="7" t="s">
        <v>48</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v>300000</v>
      </c>
      <c r="AN892" s="192"/>
      <c r="AO892" s="202"/>
      <c r="AP892" s="211">
        <v>0</v>
      </c>
      <c r="AQ892" s="202"/>
    </row>
    <row r="893" spans="1:43" x14ac:dyDescent="0.25">
      <c r="A893" s="370"/>
      <c r="B893" s="355"/>
      <c r="C893" s="353"/>
      <c r="D893" s="341"/>
      <c r="E893" s="344"/>
      <c r="F893" s="7" t="s">
        <v>26</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v>1112753</v>
      </c>
      <c r="AN893" s="192"/>
      <c r="AO893" s="202">
        <v>11</v>
      </c>
      <c r="AP893" s="211">
        <v>1454244.98</v>
      </c>
      <c r="AQ893" s="202"/>
    </row>
    <row r="894" spans="1:43" x14ac:dyDescent="0.25">
      <c r="A894" s="371"/>
      <c r="B894" s="356"/>
      <c r="C894" s="357"/>
      <c r="D894" s="342"/>
      <c r="E894" s="345"/>
      <c r="F894" s="77" t="s">
        <v>76</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v>60000</v>
      </c>
      <c r="AN894" s="192"/>
      <c r="AO894" s="202"/>
      <c r="AP894" s="211">
        <v>0</v>
      </c>
      <c r="AQ894" s="202"/>
    </row>
    <row r="895" spans="1:43" x14ac:dyDescent="0.25">
      <c r="A895" s="69"/>
      <c r="B895" s="23" t="s">
        <v>16</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94">
        <f>SUM(AM889:AM894)</f>
        <v>2241475</v>
      </c>
      <c r="AN895" s="193">
        <f>AM895/E889</f>
        <v>0.99999986169823118</v>
      </c>
      <c r="AO895" s="202"/>
      <c r="AP895" s="211"/>
      <c r="AQ895" s="202"/>
    </row>
    <row r="896" spans="1:43" x14ac:dyDescent="0.25">
      <c r="A896" s="369">
        <v>104</v>
      </c>
      <c r="B896" s="354" t="s">
        <v>386</v>
      </c>
      <c r="C896" s="352" t="s">
        <v>385</v>
      </c>
      <c r="D896" s="340" t="s">
        <v>965</v>
      </c>
      <c r="E896" s="377">
        <v>1887745.94</v>
      </c>
      <c r="F896" s="7" t="s">
        <v>101</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v>600000</v>
      </c>
      <c r="AN896" s="192"/>
      <c r="AO896" s="202">
        <v>8</v>
      </c>
      <c r="AP896" s="211">
        <v>596674</v>
      </c>
      <c r="AQ896" s="202"/>
    </row>
    <row r="897" spans="1:43" x14ac:dyDescent="0.25">
      <c r="A897" s="370"/>
      <c r="B897" s="355"/>
      <c r="C897" s="353"/>
      <c r="D897" s="353"/>
      <c r="E897" s="378"/>
      <c r="F897" s="7" t="s">
        <v>53</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v>315000</v>
      </c>
      <c r="AN897" s="192"/>
      <c r="AO897" s="202">
        <v>4</v>
      </c>
      <c r="AP897" s="211">
        <v>279574</v>
      </c>
      <c r="AQ897" s="202"/>
    </row>
    <row r="898" spans="1:43" x14ac:dyDescent="0.25">
      <c r="A898" s="370"/>
      <c r="B898" s="355"/>
      <c r="C898" s="353"/>
      <c r="D898" s="353"/>
      <c r="E898" s="378"/>
      <c r="F898" s="7" t="s">
        <v>48</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v>210684</v>
      </c>
      <c r="AN898" s="192"/>
      <c r="AO898" s="202">
        <v>5</v>
      </c>
      <c r="AP898" s="211">
        <v>377752</v>
      </c>
      <c r="AQ898" s="202"/>
    </row>
    <row r="899" spans="1:43" x14ac:dyDescent="0.25">
      <c r="A899" s="370"/>
      <c r="B899" s="355"/>
      <c r="C899" s="353"/>
      <c r="D899" s="353"/>
      <c r="E899" s="378"/>
      <c r="F899" s="7" t="s">
        <v>76</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v>56173</v>
      </c>
      <c r="AN899" s="192"/>
      <c r="AO899" s="202">
        <v>1</v>
      </c>
      <c r="AP899" s="211">
        <v>89311</v>
      </c>
      <c r="AQ899" s="202"/>
    </row>
    <row r="900" spans="1:43" x14ac:dyDescent="0.25">
      <c r="A900" s="370"/>
      <c r="B900" s="355"/>
      <c r="C900" s="353"/>
      <c r="D900" s="353"/>
      <c r="E900" s="378"/>
      <c r="F900" s="7" t="s">
        <v>24</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v>390000</v>
      </c>
      <c r="AN900" s="192"/>
      <c r="AO900" s="202">
        <v>6</v>
      </c>
      <c r="AP900" s="211">
        <v>208026</v>
      </c>
      <c r="AQ900" s="202"/>
    </row>
    <row r="901" spans="1:43" x14ac:dyDescent="0.25">
      <c r="A901" s="370"/>
      <c r="B901" s="355"/>
      <c r="C901" s="353"/>
      <c r="D901" s="353"/>
      <c r="E901" s="378"/>
      <c r="F901" s="7" t="s">
        <v>35</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v>14840</v>
      </c>
      <c r="AN901" s="192"/>
      <c r="AO901" s="202"/>
      <c r="AP901" s="211">
        <v>0</v>
      </c>
      <c r="AQ901" s="202"/>
    </row>
    <row r="902" spans="1:43" x14ac:dyDescent="0.25">
      <c r="A902" s="371"/>
      <c r="B902" s="356"/>
      <c r="C902" s="357"/>
      <c r="D902" s="357"/>
      <c r="E902" s="379"/>
      <c r="F902" s="7" t="s">
        <v>206</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v>280000</v>
      </c>
      <c r="AN902" s="192"/>
      <c r="AO902" s="202"/>
      <c r="AP902" s="211">
        <v>0</v>
      </c>
      <c r="AQ902" s="202"/>
    </row>
    <row r="903" spans="1:43" x14ac:dyDescent="0.25">
      <c r="A903" s="209"/>
      <c r="B903" s="210"/>
      <c r="C903" s="139"/>
      <c r="D903" s="216"/>
      <c r="E903" s="274"/>
      <c r="F903" s="77" t="s">
        <v>107</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v>21048</v>
      </c>
      <c r="AN903" s="192"/>
      <c r="AO903" s="202"/>
      <c r="AP903" s="211">
        <v>0</v>
      </c>
      <c r="AQ903" s="202"/>
    </row>
    <row r="904" spans="1:43" x14ac:dyDescent="0.25">
      <c r="A904" s="69"/>
      <c r="B904" s="23" t="s">
        <v>16</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94">
        <f>SUM(AM896:AM903)</f>
        <v>1887745</v>
      </c>
      <c r="AN904" s="193">
        <f>AM904/E896</f>
        <v>0.99999950205163735</v>
      </c>
      <c r="AO904" s="202"/>
      <c r="AP904" s="211"/>
      <c r="AQ904" s="202"/>
    </row>
    <row r="905" spans="1:43" x14ac:dyDescent="0.25">
      <c r="A905" s="369">
        <v>105</v>
      </c>
      <c r="B905" s="354" t="s">
        <v>388</v>
      </c>
      <c r="C905" s="481" t="s">
        <v>389</v>
      </c>
      <c r="D905" s="340" t="s">
        <v>966</v>
      </c>
      <c r="E905" s="343">
        <v>1490000</v>
      </c>
      <c r="F905" s="7" t="s">
        <v>387</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138">
        <v>100000</v>
      </c>
      <c r="AN905" s="192"/>
      <c r="AO905" s="202"/>
      <c r="AP905" s="211"/>
      <c r="AQ905" s="202"/>
    </row>
    <row r="906" spans="1:43" x14ac:dyDescent="0.25">
      <c r="A906" s="370"/>
      <c r="B906" s="355"/>
      <c r="C906" s="482"/>
      <c r="D906" s="341"/>
      <c r="E906" s="344"/>
      <c r="F906" s="7" t="s">
        <v>390</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v>700000</v>
      </c>
      <c r="AN906" s="192"/>
      <c r="AO906" s="202">
        <v>6</v>
      </c>
      <c r="AP906" s="211">
        <v>359072</v>
      </c>
      <c r="AQ906" s="202"/>
    </row>
    <row r="907" spans="1:43" x14ac:dyDescent="0.25">
      <c r="A907" s="370"/>
      <c r="B907" s="355"/>
      <c r="C907" s="482"/>
      <c r="D907" s="341"/>
      <c r="E907" s="344"/>
      <c r="F907" s="7" t="s">
        <v>989</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v>200000</v>
      </c>
      <c r="AN907" s="192"/>
      <c r="AO907" s="202"/>
      <c r="AP907" s="211"/>
      <c r="AQ907" s="202"/>
    </row>
    <row r="908" spans="1:43" x14ac:dyDescent="0.25">
      <c r="A908" s="370"/>
      <c r="B908" s="355"/>
      <c r="C908" s="482"/>
      <c r="D908" s="341"/>
      <c r="E908" s="344"/>
      <c r="F908" s="7" t="s">
        <v>391</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v>300000</v>
      </c>
      <c r="AN908" s="192"/>
      <c r="AO908" s="202">
        <v>4</v>
      </c>
      <c r="AP908" s="211">
        <v>205423</v>
      </c>
      <c r="AQ908" s="202"/>
    </row>
    <row r="909" spans="1:43" x14ac:dyDescent="0.25">
      <c r="A909" s="370"/>
      <c r="B909" s="355"/>
      <c r="C909" s="482"/>
      <c r="D909" s="353"/>
      <c r="E909" s="344"/>
      <c r="F909" s="77" t="s">
        <v>584</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v>90000</v>
      </c>
      <c r="AN909" s="192"/>
      <c r="AO909" s="202"/>
      <c r="AP909" s="211"/>
      <c r="AQ909" s="202"/>
    </row>
    <row r="910" spans="1:43" x14ac:dyDescent="0.25">
      <c r="A910" s="370"/>
      <c r="B910" s="355"/>
      <c r="C910" s="482"/>
      <c r="D910" s="353"/>
      <c r="E910" s="344"/>
      <c r="F910" s="77" t="s">
        <v>392</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v>100000</v>
      </c>
      <c r="AN910" s="192"/>
      <c r="AO910" s="202"/>
      <c r="AP910" s="211"/>
      <c r="AQ910" s="202"/>
    </row>
    <row r="911" spans="1:43" x14ac:dyDescent="0.25">
      <c r="A911" s="69"/>
      <c r="B911" s="23" t="s">
        <v>16</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94">
        <f>SUM(AM905:AM910)</f>
        <v>1490000</v>
      </c>
      <c r="AN911" s="193">
        <f>AM911/E905</f>
        <v>1</v>
      </c>
      <c r="AO911" s="202"/>
      <c r="AP911" s="211"/>
      <c r="AQ911" s="202"/>
    </row>
    <row r="912" spans="1:43" ht="15" customHeight="1" x14ac:dyDescent="0.25">
      <c r="A912" s="369">
        <v>106</v>
      </c>
      <c r="B912" s="354" t="s">
        <v>393</v>
      </c>
      <c r="C912" s="352" t="s">
        <v>394</v>
      </c>
      <c r="D912" s="340" t="s">
        <v>1146</v>
      </c>
      <c r="E912" s="398">
        <v>1309329.31</v>
      </c>
      <c r="F912" s="7" t="s">
        <v>76</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v>721978.94</v>
      </c>
      <c r="AN912" s="192"/>
      <c r="AO912" s="202">
        <v>2</v>
      </c>
      <c r="AP912" s="211">
        <v>254451.55</v>
      </c>
      <c r="AQ912" s="202"/>
    </row>
    <row r="913" spans="1:43" x14ac:dyDescent="0.25">
      <c r="A913" s="370"/>
      <c r="B913" s="355"/>
      <c r="C913" s="353"/>
      <c r="D913" s="353"/>
      <c r="E913" s="399"/>
      <c r="F913" s="7" t="s">
        <v>85</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v>25000</v>
      </c>
      <c r="AN913" s="192"/>
      <c r="AO913" s="202"/>
      <c r="AP913" s="211"/>
      <c r="AQ913" s="202"/>
    </row>
    <row r="914" spans="1:43" x14ac:dyDescent="0.25">
      <c r="A914" s="370"/>
      <c r="B914" s="355"/>
      <c r="C914" s="353"/>
      <c r="D914" s="353"/>
      <c r="E914" s="399"/>
      <c r="F914" s="7" t="s">
        <v>35</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v>66000</v>
      </c>
      <c r="AN914" s="192"/>
      <c r="AO914" s="202"/>
      <c r="AP914" s="211"/>
      <c r="AQ914" s="202"/>
    </row>
    <row r="915" spans="1:43" x14ac:dyDescent="0.25">
      <c r="A915" s="371"/>
      <c r="B915" s="356"/>
      <c r="C915" s="357"/>
      <c r="D915" s="357"/>
      <c r="E915" s="400"/>
      <c r="F915" s="7" t="s">
        <v>51</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v>281350.44</v>
      </c>
      <c r="AN915" s="192"/>
      <c r="AO915" s="202"/>
      <c r="AP915" s="211"/>
      <c r="AQ915" s="202"/>
    </row>
    <row r="916" spans="1:43" x14ac:dyDescent="0.25">
      <c r="A916" s="209"/>
      <c r="B916" s="210"/>
      <c r="C916" s="139"/>
      <c r="D916" s="216"/>
      <c r="E916" s="240"/>
      <c r="F916" s="77" t="s">
        <v>137</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v>140000</v>
      </c>
      <c r="AN916" s="192"/>
      <c r="AO916" s="202"/>
      <c r="AP916" s="211"/>
      <c r="AQ916" s="202"/>
    </row>
    <row r="917" spans="1:43" x14ac:dyDescent="0.25">
      <c r="A917" s="209"/>
      <c r="B917" s="210"/>
      <c r="C917" s="139"/>
      <c r="D917" s="216"/>
      <c r="E917" s="240"/>
      <c r="F917" s="77" t="s">
        <v>107</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v>25000</v>
      </c>
      <c r="AN917" s="192"/>
      <c r="AO917" s="202"/>
      <c r="AP917" s="211"/>
      <c r="AQ917" s="202"/>
    </row>
    <row r="918" spans="1:43" x14ac:dyDescent="0.25">
      <c r="A918" s="209"/>
      <c r="B918" s="210"/>
      <c r="C918" s="139"/>
      <c r="D918" s="216"/>
      <c r="E918" s="240"/>
      <c r="F918" s="77" t="s">
        <v>831</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v>50000</v>
      </c>
      <c r="AN918" s="192"/>
      <c r="AO918" s="202"/>
      <c r="AP918" s="211"/>
      <c r="AQ918" s="202"/>
    </row>
    <row r="919" spans="1:43" x14ac:dyDescent="0.25">
      <c r="A919" s="69"/>
      <c r="B919" s="23" t="s">
        <v>16</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94">
        <f>SUM(AM912:AM918)</f>
        <v>1309329.3799999999</v>
      </c>
      <c r="AN919" s="193">
        <f>AM919/E912</f>
        <v>1.000000053462486</v>
      </c>
      <c r="AO919" s="202"/>
      <c r="AP919" s="211"/>
      <c r="AQ919" s="202"/>
    </row>
    <row r="920" spans="1:43" ht="15" customHeight="1" x14ac:dyDescent="0.25">
      <c r="A920" s="369">
        <v>107</v>
      </c>
      <c r="B920" s="354" t="s">
        <v>395</v>
      </c>
      <c r="C920" s="352" t="s">
        <v>394</v>
      </c>
      <c r="D920" s="438" t="s">
        <v>804</v>
      </c>
      <c r="E920" s="343">
        <v>1308854.31</v>
      </c>
      <c r="F920" s="7" t="s">
        <v>76</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v>721379</v>
      </c>
      <c r="AN920" s="192"/>
      <c r="AO920" s="202">
        <v>5</v>
      </c>
      <c r="AP920" s="211">
        <v>721330.48</v>
      </c>
      <c r="AQ920" s="202"/>
    </row>
    <row r="921" spans="1:43" x14ac:dyDescent="0.25">
      <c r="A921" s="370"/>
      <c r="B921" s="355"/>
      <c r="C921" s="353"/>
      <c r="D921" s="439"/>
      <c r="E921" s="344"/>
      <c r="F921" s="7" t="s">
        <v>53</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v>25000</v>
      </c>
      <c r="AN921" s="192"/>
      <c r="AO921" s="202"/>
      <c r="AP921" s="211"/>
      <c r="AQ921" s="202"/>
    </row>
    <row r="922" spans="1:43" x14ac:dyDescent="0.25">
      <c r="A922" s="371"/>
      <c r="B922" s="356"/>
      <c r="C922" s="357"/>
      <c r="D922" s="440"/>
      <c r="E922" s="345"/>
      <c r="F922" s="7" t="s">
        <v>35</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v>66000</v>
      </c>
      <c r="AN922" s="192"/>
      <c r="AO922" s="202"/>
      <c r="AP922" s="211"/>
      <c r="AQ922" s="202"/>
    </row>
    <row r="923" spans="1:43" x14ac:dyDescent="0.25">
      <c r="A923" s="209"/>
      <c r="B923" s="210"/>
      <c r="C923" s="139"/>
      <c r="D923" s="241"/>
      <c r="E923" s="217"/>
      <c r="F923" s="77" t="s">
        <v>137</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v>140000</v>
      </c>
      <c r="AN923" s="192"/>
      <c r="AO923" s="202"/>
      <c r="AP923" s="211"/>
      <c r="AQ923" s="202"/>
    </row>
    <row r="924" spans="1:43" x14ac:dyDescent="0.25">
      <c r="A924" s="209"/>
      <c r="B924" s="210"/>
      <c r="C924" s="139"/>
      <c r="D924" s="241"/>
      <c r="E924" s="217"/>
      <c r="F924" s="77" t="s">
        <v>51</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v>281475.88</v>
      </c>
      <c r="AN924" s="192"/>
      <c r="AO924" s="202"/>
      <c r="AP924" s="211"/>
      <c r="AQ924" s="202"/>
    </row>
    <row r="925" spans="1:43" x14ac:dyDescent="0.25">
      <c r="A925" s="209"/>
      <c r="B925" s="210"/>
      <c r="C925" s="139"/>
      <c r="D925" s="241"/>
      <c r="E925" s="217"/>
      <c r="F925" s="77" t="s">
        <v>831</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v>50000</v>
      </c>
      <c r="AN925" s="192"/>
      <c r="AO925" s="202"/>
      <c r="AP925" s="211"/>
      <c r="AQ925" s="202"/>
    </row>
    <row r="926" spans="1:43" x14ac:dyDescent="0.25">
      <c r="A926" s="209"/>
      <c r="B926" s="210"/>
      <c r="C926" s="139"/>
      <c r="D926" s="241"/>
      <c r="E926" s="217"/>
      <c r="F926" s="77" t="s">
        <v>107</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v>25000</v>
      </c>
      <c r="AN926" s="192"/>
      <c r="AO926" s="202"/>
      <c r="AP926" s="211"/>
      <c r="AQ926" s="202"/>
    </row>
    <row r="927" spans="1:43" x14ac:dyDescent="0.25">
      <c r="A927" s="69"/>
      <c r="B927" s="23" t="s">
        <v>16</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94">
        <f>SUM(AM920:AM926)</f>
        <v>1308854.8799999999</v>
      </c>
      <c r="AN927" s="193">
        <f>AM927/E920</f>
        <v>1.000000435495376</v>
      </c>
      <c r="AO927" s="202"/>
      <c r="AP927" s="211"/>
      <c r="AQ927" s="202"/>
    </row>
    <row r="928" spans="1:43" ht="15" customHeight="1" x14ac:dyDescent="0.25">
      <c r="A928" s="369">
        <v>108</v>
      </c>
      <c r="B928" s="354" t="s">
        <v>396</v>
      </c>
      <c r="C928" s="352" t="s">
        <v>397</v>
      </c>
      <c r="D928" s="340" t="s">
        <v>967</v>
      </c>
      <c r="E928" s="343">
        <v>1182841.31</v>
      </c>
      <c r="F928" s="7" t="s">
        <v>24</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f>N928+M928+L928+K928+J928+I928+H928+G928</f>
        <v>30000</v>
      </c>
      <c r="AN928" s="192"/>
      <c r="AO928" s="202"/>
      <c r="AP928" s="211"/>
      <c r="AQ928" s="202"/>
    </row>
    <row r="929" spans="1:43" x14ac:dyDescent="0.25">
      <c r="A929" s="370"/>
      <c r="B929" s="355"/>
      <c r="C929" s="353"/>
      <c r="D929" s="341"/>
      <c r="E929" s="344"/>
      <c r="F929" s="7" t="s">
        <v>47</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f t="shared" ref="AM929:AM933" si="13">N929+M929+L929+K929+J929+I929+H929+G929</f>
        <v>40000</v>
      </c>
      <c r="AN929" s="192"/>
      <c r="AO929" s="202"/>
      <c r="AP929" s="211"/>
      <c r="AQ929" s="202"/>
    </row>
    <row r="930" spans="1:43" x14ac:dyDescent="0.25">
      <c r="A930" s="370"/>
      <c r="B930" s="355"/>
      <c r="C930" s="353"/>
      <c r="D930" s="341"/>
      <c r="E930" s="344"/>
      <c r="F930" s="7" t="s">
        <v>48</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f t="shared" si="13"/>
        <v>550000</v>
      </c>
      <c r="AN930" s="192"/>
      <c r="AO930" s="202">
        <v>12</v>
      </c>
      <c r="AP930" s="211">
        <v>600000</v>
      </c>
      <c r="AQ930" s="202"/>
    </row>
    <row r="931" spans="1:43" x14ac:dyDescent="0.25">
      <c r="A931" s="370"/>
      <c r="B931" s="355"/>
      <c r="C931" s="353"/>
      <c r="D931" s="341"/>
      <c r="E931" s="344"/>
      <c r="F931" s="77" t="s">
        <v>26</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f t="shared" si="13"/>
        <v>55555.49</v>
      </c>
      <c r="AN931" s="192"/>
      <c r="AO931" s="202"/>
      <c r="AP931" s="211"/>
      <c r="AQ931" s="202"/>
    </row>
    <row r="932" spans="1:43" x14ac:dyDescent="0.25">
      <c r="A932" s="370"/>
      <c r="B932" s="355"/>
      <c r="C932" s="353"/>
      <c r="D932" s="341"/>
      <c r="E932" s="344"/>
      <c r="F932" s="77" t="s">
        <v>76</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f t="shared" si="13"/>
        <v>460989.48</v>
      </c>
      <c r="AN932" s="192"/>
      <c r="AO932" s="202">
        <v>5</v>
      </c>
      <c r="AP932" s="211">
        <v>460650.74</v>
      </c>
      <c r="AQ932" s="202"/>
    </row>
    <row r="933" spans="1:43" x14ac:dyDescent="0.25">
      <c r="A933" s="370"/>
      <c r="B933" s="355"/>
      <c r="C933" s="353"/>
      <c r="D933" s="341"/>
      <c r="E933" s="344"/>
      <c r="F933" s="77" t="s">
        <v>53</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f t="shared" si="13"/>
        <v>37037</v>
      </c>
      <c r="AN933" s="192"/>
      <c r="AO933" s="202">
        <v>1</v>
      </c>
      <c r="AP933" s="211">
        <v>62592.480000000003</v>
      </c>
      <c r="AQ933" s="202"/>
    </row>
    <row r="934" spans="1:43" x14ac:dyDescent="0.25">
      <c r="A934" s="209"/>
      <c r="B934" s="210"/>
      <c r="C934" s="139"/>
      <c r="D934" s="233"/>
      <c r="E934" s="217"/>
      <c r="F934" s="77" t="s">
        <v>107</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v>9259.25</v>
      </c>
      <c r="AN934" s="192"/>
      <c r="AO934" s="202"/>
      <c r="AP934" s="211"/>
      <c r="AQ934" s="202"/>
    </row>
    <row r="935" spans="1:43" x14ac:dyDescent="0.25">
      <c r="A935" s="67"/>
      <c r="B935" s="54" t="s">
        <v>16</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94">
        <f>SUM(AM928:AM934)</f>
        <v>1182841.22</v>
      </c>
      <c r="AN935" s="193">
        <f>AM935/E928</f>
        <v>0.99999992391202497</v>
      </c>
      <c r="AO935" s="202"/>
      <c r="AP935" s="211"/>
      <c r="AQ935" s="202"/>
    </row>
    <row r="936" spans="1:43" x14ac:dyDescent="0.25">
      <c r="A936" s="380">
        <v>109</v>
      </c>
      <c r="B936" s="361" t="s">
        <v>398</v>
      </c>
      <c r="C936" s="337" t="s">
        <v>399</v>
      </c>
      <c r="D936" s="346" t="s">
        <v>968</v>
      </c>
      <c r="E936" s="483">
        <v>1041319</v>
      </c>
      <c r="F936" s="190" t="s">
        <v>115</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97">
        <v>212508</v>
      </c>
      <c r="AN936" s="195"/>
      <c r="AO936" s="202">
        <v>2</v>
      </c>
      <c r="AP936" s="211">
        <v>212460</v>
      </c>
      <c r="AQ936" s="202"/>
    </row>
    <row r="937" spans="1:43" x14ac:dyDescent="0.25">
      <c r="A937" s="381"/>
      <c r="B937" s="362"/>
      <c r="C937" s="338"/>
      <c r="D937" s="364"/>
      <c r="E937" s="484"/>
      <c r="F937" s="190" t="s">
        <v>131</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97">
        <v>85003</v>
      </c>
      <c r="AN937" s="195"/>
      <c r="AO937" s="202">
        <v>1</v>
      </c>
      <c r="AP937" s="211">
        <v>85000</v>
      </c>
      <c r="AQ937" s="202"/>
    </row>
    <row r="938" spans="1:43" x14ac:dyDescent="0.25">
      <c r="A938" s="381"/>
      <c r="B938" s="362"/>
      <c r="C938" s="338"/>
      <c r="D938" s="364"/>
      <c r="E938" s="484"/>
      <c r="F938" s="190" t="s">
        <v>117</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97">
        <v>170007</v>
      </c>
      <c r="AN938" s="195"/>
      <c r="AO938" s="202"/>
      <c r="AP938" s="211"/>
      <c r="AQ938" s="202"/>
    </row>
    <row r="939" spans="1:43" x14ac:dyDescent="0.25">
      <c r="A939" s="263"/>
      <c r="B939" s="253"/>
      <c r="C939" s="221"/>
      <c r="D939" s="219"/>
      <c r="E939" s="218"/>
      <c r="F939" s="190" t="s">
        <v>118</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97">
        <v>265667</v>
      </c>
      <c r="AN939" s="195"/>
      <c r="AO939" s="202"/>
      <c r="AP939" s="211"/>
      <c r="AQ939" s="202"/>
    </row>
    <row r="940" spans="1:43" x14ac:dyDescent="0.25">
      <c r="A940" s="263"/>
      <c r="B940" s="253"/>
      <c r="C940" s="221"/>
      <c r="D940" s="219"/>
      <c r="E940" s="218"/>
      <c r="F940" s="190" t="s">
        <v>116</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97">
        <v>31874</v>
      </c>
      <c r="AN940" s="195"/>
      <c r="AO940" s="202"/>
      <c r="AP940" s="211"/>
      <c r="AQ940" s="202"/>
    </row>
    <row r="941" spans="1:43" x14ac:dyDescent="0.25">
      <c r="A941" s="263"/>
      <c r="B941" s="253"/>
      <c r="C941" s="221"/>
      <c r="D941" s="219"/>
      <c r="E941" s="218"/>
      <c r="F941" s="190" t="s">
        <v>171</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97">
        <v>63752</v>
      </c>
      <c r="AN941" s="195"/>
      <c r="AO941" s="202"/>
      <c r="AP941" s="211"/>
      <c r="AQ941" s="202"/>
    </row>
    <row r="942" spans="1:43" x14ac:dyDescent="0.25">
      <c r="A942" s="263"/>
      <c r="B942" s="253"/>
      <c r="C942" s="221"/>
      <c r="D942" s="219"/>
      <c r="E942" s="218"/>
      <c r="F942" s="190" t="s">
        <v>113</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97">
        <v>212508</v>
      </c>
      <c r="AN942" s="195"/>
      <c r="AO942" s="202"/>
      <c r="AP942" s="211"/>
      <c r="AQ942" s="202"/>
    </row>
    <row r="943" spans="1:43" x14ac:dyDescent="0.25">
      <c r="A943" s="68"/>
      <c r="B943" s="21" t="s">
        <v>16</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94">
        <f>SUM(AM936:AM942)</f>
        <v>1041319</v>
      </c>
      <c r="AN943" s="193">
        <f>AM943/E936</f>
        <v>1</v>
      </c>
      <c r="AO943" s="202"/>
      <c r="AP943" s="211"/>
      <c r="AQ943" s="202"/>
    </row>
    <row r="944" spans="1:43" x14ac:dyDescent="0.25">
      <c r="A944" s="369">
        <v>110</v>
      </c>
      <c r="B944" s="354" t="s">
        <v>400</v>
      </c>
      <c r="C944" s="352" t="s">
        <v>399</v>
      </c>
      <c r="D944" s="340" t="s">
        <v>969</v>
      </c>
      <c r="E944" s="343">
        <v>2373407.31</v>
      </c>
      <c r="F944" s="7" t="s">
        <v>76</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v>993140</v>
      </c>
      <c r="AN944" s="192"/>
      <c r="AO944" s="202">
        <v>10</v>
      </c>
      <c r="AP944" s="211">
        <v>697986</v>
      </c>
      <c r="AQ944" s="202"/>
    </row>
    <row r="945" spans="1:43" x14ac:dyDescent="0.25">
      <c r="A945" s="370"/>
      <c r="B945" s="355"/>
      <c r="C945" s="353"/>
      <c r="D945" s="341"/>
      <c r="E945" s="344"/>
      <c r="F945" s="7" t="s">
        <v>24</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v>518853</v>
      </c>
      <c r="AN945" s="192"/>
      <c r="AO945" s="202">
        <v>2</v>
      </c>
      <c r="AP945" s="211">
        <v>15000</v>
      </c>
      <c r="AQ945" s="202"/>
    </row>
    <row r="946" spans="1:43" x14ac:dyDescent="0.25">
      <c r="A946" s="370"/>
      <c r="B946" s="355"/>
      <c r="C946" s="353"/>
      <c r="D946" s="341"/>
      <c r="E946" s="344"/>
      <c r="F946" s="7" t="s">
        <v>73</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v>37630</v>
      </c>
      <c r="AN946" s="192"/>
      <c r="AO946" s="202"/>
      <c r="AP946" s="211"/>
      <c r="AQ946" s="202"/>
    </row>
    <row r="947" spans="1:43" x14ac:dyDescent="0.25">
      <c r="A947" s="370"/>
      <c r="B947" s="355"/>
      <c r="C947" s="353"/>
      <c r="D947" s="341"/>
      <c r="E947" s="344"/>
      <c r="F947" s="7" t="s">
        <v>35</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v>103784</v>
      </c>
      <c r="AN947" s="192"/>
      <c r="AO947" s="202"/>
      <c r="AP947" s="211"/>
      <c r="AQ947" s="202"/>
    </row>
    <row r="948" spans="1:43" x14ac:dyDescent="0.25">
      <c r="A948" s="209"/>
      <c r="B948" s="210"/>
      <c r="C948" s="139"/>
      <c r="D948" s="233"/>
      <c r="E948" s="217"/>
      <c r="F948" s="77" t="s">
        <v>26</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v>100000</v>
      </c>
      <c r="AN948" s="192"/>
      <c r="AO948" s="202">
        <v>1</v>
      </c>
      <c r="AP948" s="211">
        <v>100000</v>
      </c>
      <c r="AQ948" s="202"/>
    </row>
    <row r="949" spans="1:43" x14ac:dyDescent="0.25">
      <c r="A949" s="209"/>
      <c r="B949" s="210"/>
      <c r="C949" s="139"/>
      <c r="D949" s="233"/>
      <c r="E949" s="217"/>
      <c r="F949" s="77" t="s">
        <v>48</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v>620000</v>
      </c>
      <c r="AN949" s="192"/>
      <c r="AO949" s="202">
        <v>10</v>
      </c>
      <c r="AP949" s="211">
        <v>560000</v>
      </c>
      <c r="AQ949" s="202"/>
    </row>
    <row r="950" spans="1:43" x14ac:dyDescent="0.25">
      <c r="A950" s="69"/>
      <c r="B950" s="23" t="s">
        <v>16</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94">
        <f>SUM(AM944:AM949)</f>
        <v>2373407</v>
      </c>
      <c r="AN950" s="193">
        <f>AM950/E944</f>
        <v>0.99999986938609364</v>
      </c>
      <c r="AO950" s="202"/>
      <c r="AP950" s="211"/>
      <c r="AQ950" s="202"/>
    </row>
    <row r="951" spans="1:43" ht="15" customHeight="1" x14ac:dyDescent="0.25">
      <c r="A951" s="369">
        <v>111</v>
      </c>
      <c r="B951" s="354" t="s">
        <v>403</v>
      </c>
      <c r="C951" s="352" t="s">
        <v>399</v>
      </c>
      <c r="D951" s="340" t="s">
        <v>1145</v>
      </c>
      <c r="E951" s="343">
        <v>1117978.25</v>
      </c>
      <c r="F951" s="7" t="s">
        <v>401</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138"/>
      <c r="AN951" s="192"/>
      <c r="AO951" s="202"/>
      <c r="AP951" s="211"/>
      <c r="AQ951" s="317" t="s">
        <v>1336</v>
      </c>
    </row>
    <row r="952" spans="1:43" x14ac:dyDescent="0.25">
      <c r="A952" s="370"/>
      <c r="B952" s="355"/>
      <c r="C952" s="353"/>
      <c r="D952" s="439"/>
      <c r="E952" s="344"/>
      <c r="F952" s="7" t="s">
        <v>402</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92"/>
      <c r="AO952" s="202"/>
      <c r="AP952" s="211"/>
      <c r="AQ952" s="202"/>
    </row>
    <row r="953" spans="1:43" x14ac:dyDescent="0.25">
      <c r="A953" s="370"/>
      <c r="B953" s="355"/>
      <c r="C953" s="353"/>
      <c r="D953" s="439"/>
      <c r="E953" s="344"/>
      <c r="F953" s="7" t="s">
        <v>404</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92"/>
      <c r="AO953" s="202"/>
      <c r="AP953" s="211"/>
      <c r="AQ953" s="202"/>
    </row>
    <row r="954" spans="1:43" x14ac:dyDescent="0.25">
      <c r="A954" s="370"/>
      <c r="B954" s="355"/>
      <c r="C954" s="353"/>
      <c r="D954" s="439"/>
      <c r="E954" s="344"/>
      <c r="F954" s="7" t="s">
        <v>255</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92"/>
      <c r="AO954" s="202"/>
      <c r="AP954" s="211"/>
      <c r="AQ954" s="202"/>
    </row>
    <row r="955" spans="1:43" x14ac:dyDescent="0.25">
      <c r="A955" s="371"/>
      <c r="B955" s="356"/>
      <c r="C955" s="357"/>
      <c r="D955" s="440"/>
      <c r="E955" s="345"/>
      <c r="F955" s="7" t="s">
        <v>405</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92"/>
      <c r="AO955" s="202"/>
      <c r="AP955" s="211"/>
      <c r="AQ955" s="202"/>
    </row>
    <row r="956" spans="1:43" x14ac:dyDescent="0.25">
      <c r="A956" s="69"/>
      <c r="B956" s="23" t="s">
        <v>16</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94">
        <f>SUM(AM951:AM955)</f>
        <v>0</v>
      </c>
      <c r="AN956" s="193">
        <f>AM956/E951</f>
        <v>0</v>
      </c>
      <c r="AO956" s="202"/>
      <c r="AP956" s="211"/>
      <c r="AQ956" s="202"/>
    </row>
    <row r="957" spans="1:43" x14ac:dyDescent="0.25">
      <c r="A957" s="369">
        <v>112</v>
      </c>
      <c r="B957" s="354" t="s">
        <v>406</v>
      </c>
      <c r="C957" s="352" t="s">
        <v>407</v>
      </c>
      <c r="D957" s="340" t="s">
        <v>970</v>
      </c>
      <c r="E957" s="343">
        <v>1890581.86</v>
      </c>
      <c r="F957" s="7" t="s">
        <v>990</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v>715781.05</v>
      </c>
      <c r="AN957" s="192"/>
      <c r="AO957" s="202">
        <v>6</v>
      </c>
      <c r="AP957" s="211">
        <v>685775.15</v>
      </c>
      <c r="AQ957" s="202"/>
    </row>
    <row r="958" spans="1:43" x14ac:dyDescent="0.25">
      <c r="A958" s="370"/>
      <c r="B958" s="355"/>
      <c r="C958" s="353"/>
      <c r="D958" s="341"/>
      <c r="E958" s="344"/>
      <c r="F958" s="7" t="s">
        <v>408</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v>701806.27</v>
      </c>
      <c r="AN958" s="192"/>
      <c r="AO958" s="202"/>
      <c r="AP958" s="211"/>
      <c r="AQ958" s="202"/>
    </row>
    <row r="959" spans="1:43" x14ac:dyDescent="0.25">
      <c r="A959" s="370"/>
      <c r="B959" s="355"/>
      <c r="C959" s="353"/>
      <c r="D959" s="341"/>
      <c r="E959" s="344"/>
      <c r="F959" s="7" t="s">
        <v>409</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v>10000</v>
      </c>
      <c r="AN959" s="192"/>
      <c r="AO959" s="202"/>
      <c r="AP959" s="211"/>
      <c r="AQ959" s="202"/>
    </row>
    <row r="960" spans="1:43" x14ac:dyDescent="0.25">
      <c r="A960" s="370"/>
      <c r="B960" s="355"/>
      <c r="C960" s="353"/>
      <c r="D960" s="341"/>
      <c r="E960" s="344"/>
      <c r="F960" s="7" t="s">
        <v>410</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v>75000</v>
      </c>
      <c r="AN960" s="192"/>
      <c r="AO960" s="202">
        <v>1</v>
      </c>
      <c r="AP960" s="211">
        <v>15000</v>
      </c>
      <c r="AQ960" s="202"/>
    </row>
    <row r="961" spans="1:43" x14ac:dyDescent="0.25">
      <c r="A961" s="371"/>
      <c r="B961" s="356"/>
      <c r="C961" s="357"/>
      <c r="D961" s="342"/>
      <c r="E961" s="345"/>
      <c r="F961" s="7" t="s">
        <v>411</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v>280000</v>
      </c>
      <c r="AN961" s="192"/>
      <c r="AO961" s="202">
        <v>4</v>
      </c>
      <c r="AP961" s="211">
        <v>160000</v>
      </c>
      <c r="AQ961" s="202"/>
    </row>
    <row r="962" spans="1:43" x14ac:dyDescent="0.25">
      <c r="A962" s="209"/>
      <c r="B962" s="210"/>
      <c r="C962" s="139"/>
      <c r="D962" s="233"/>
      <c r="E962" s="217"/>
      <c r="F962" s="77" t="s">
        <v>468</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v>53996.97</v>
      </c>
      <c r="AN962" s="192"/>
      <c r="AO962" s="202"/>
      <c r="AP962" s="211"/>
      <c r="AQ962" s="202"/>
    </row>
    <row r="963" spans="1:43" x14ac:dyDescent="0.25">
      <c r="A963" s="209"/>
      <c r="B963" s="210"/>
      <c r="C963" s="139"/>
      <c r="D963" s="233"/>
      <c r="E963" s="217"/>
      <c r="F963" s="77" t="s">
        <v>465</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v>53996.97</v>
      </c>
      <c r="AN963" s="192"/>
      <c r="AO963" s="202"/>
      <c r="AP963" s="211"/>
      <c r="AQ963" s="202"/>
    </row>
    <row r="964" spans="1:43" x14ac:dyDescent="0.25">
      <c r="A964" s="69"/>
      <c r="B964" s="23" t="s">
        <v>16</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94">
        <f>SUM(AM957:AM963)</f>
        <v>1890581.26</v>
      </c>
      <c r="AN964" s="193">
        <f>AM964/E957</f>
        <v>0.99999968263738648</v>
      </c>
      <c r="AO964" s="202"/>
      <c r="AP964" s="211"/>
      <c r="AQ964" s="202"/>
    </row>
    <row r="965" spans="1:43" x14ac:dyDescent="0.25">
      <c r="A965" s="369">
        <v>113</v>
      </c>
      <c r="B965" s="354" t="s">
        <v>412</v>
      </c>
      <c r="C965" s="352" t="s">
        <v>399</v>
      </c>
      <c r="D965" s="340" t="s">
        <v>991</v>
      </c>
      <c r="E965" s="343">
        <v>971437.1100000001</v>
      </c>
      <c r="F965" s="7" t="s">
        <v>73</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v>11388</v>
      </c>
      <c r="AN965" s="192"/>
      <c r="AO965" s="202"/>
      <c r="AP965" s="211"/>
      <c r="AQ965" s="202"/>
    </row>
    <row r="966" spans="1:43" x14ac:dyDescent="0.25">
      <c r="A966" s="370"/>
      <c r="B966" s="355"/>
      <c r="C966" s="353"/>
      <c r="D966" s="391"/>
      <c r="E966" s="344"/>
      <c r="F966" s="7" t="s">
        <v>24</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v>181661</v>
      </c>
      <c r="AN966" s="192"/>
      <c r="AO966" s="202"/>
      <c r="AP966" s="211"/>
      <c r="AQ966" s="202"/>
    </row>
    <row r="967" spans="1:43" x14ac:dyDescent="0.25">
      <c r="A967" s="370"/>
      <c r="B967" s="355"/>
      <c r="C967" s="353"/>
      <c r="D967" s="391"/>
      <c r="E967" s="344"/>
      <c r="F967" s="7" t="s">
        <v>35</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v>45415</v>
      </c>
      <c r="AN967" s="192"/>
      <c r="AO967" s="202"/>
      <c r="AP967" s="211"/>
      <c r="AQ967" s="202"/>
    </row>
    <row r="968" spans="1:43" x14ac:dyDescent="0.25">
      <c r="A968" s="370"/>
      <c r="B968" s="355"/>
      <c r="C968" s="353"/>
      <c r="D968" s="391"/>
      <c r="E968" s="344"/>
      <c r="F968" s="7" t="s">
        <v>48</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v>200000</v>
      </c>
      <c r="AN968" s="192"/>
      <c r="AO968" s="202"/>
      <c r="AP968" s="211"/>
      <c r="AQ968" s="202"/>
    </row>
    <row r="969" spans="1:43" x14ac:dyDescent="0.25">
      <c r="A969" s="371"/>
      <c r="B969" s="356"/>
      <c r="C969" s="357"/>
      <c r="D969" s="450"/>
      <c r="E969" s="345"/>
      <c r="F969" s="7" t="s">
        <v>76</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v>462974</v>
      </c>
      <c r="AN969" s="192"/>
      <c r="AO969" s="202">
        <v>5</v>
      </c>
      <c r="AP969" s="211">
        <v>349636</v>
      </c>
      <c r="AQ969" s="202"/>
    </row>
    <row r="970" spans="1:43" x14ac:dyDescent="0.25">
      <c r="A970" s="209"/>
      <c r="B970" s="210"/>
      <c r="C970" s="139"/>
      <c r="D970" s="266"/>
      <c r="E970" s="217"/>
      <c r="F970" s="77" t="s">
        <v>26</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v>70000</v>
      </c>
      <c r="AN970" s="192"/>
      <c r="AO970" s="202"/>
      <c r="AP970" s="211"/>
      <c r="AQ970" s="202"/>
    </row>
    <row r="971" spans="1:43" x14ac:dyDescent="0.25">
      <c r="A971" s="69"/>
      <c r="B971" s="23" t="s">
        <v>16</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94">
        <f>SUM(AM965:AM970)</f>
        <v>971438</v>
      </c>
      <c r="AN971" s="193">
        <f>AM971/E965</f>
        <v>1.0000009161684176</v>
      </c>
      <c r="AO971" s="202"/>
      <c r="AP971" s="211"/>
      <c r="AQ971" s="202"/>
    </row>
    <row r="972" spans="1:43" x14ac:dyDescent="0.25">
      <c r="A972" s="369">
        <v>114</v>
      </c>
      <c r="B972" s="354" t="s">
        <v>413</v>
      </c>
      <c r="C972" s="352" t="s">
        <v>414</v>
      </c>
      <c r="D972" s="340" t="s">
        <v>992</v>
      </c>
      <c r="E972" s="343">
        <v>2314338.7400000002</v>
      </c>
      <c r="F972" s="7" t="s">
        <v>1191</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v>20164.580000000002</v>
      </c>
      <c r="AN972" s="192"/>
      <c r="AO972" s="202"/>
      <c r="AP972" s="211"/>
      <c r="AQ972" s="202"/>
    </row>
    <row r="973" spans="1:43" x14ac:dyDescent="0.25">
      <c r="A973" s="370"/>
      <c r="B973" s="355"/>
      <c r="C973" s="353"/>
      <c r="D973" s="341"/>
      <c r="E973" s="344"/>
      <c r="F973" s="7" t="s">
        <v>1192</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v>134271</v>
      </c>
      <c r="AN973" s="192"/>
      <c r="AO973" s="202"/>
      <c r="AP973" s="211"/>
      <c r="AQ973" s="202"/>
    </row>
    <row r="974" spans="1:43" x14ac:dyDescent="0.25">
      <c r="A974" s="370"/>
      <c r="B974" s="355"/>
      <c r="C974" s="353"/>
      <c r="D974" s="341"/>
      <c r="E974" s="344"/>
      <c r="F974" s="7" t="s">
        <v>1193</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v>148556</v>
      </c>
      <c r="AN974" s="192"/>
      <c r="AO974" s="202"/>
      <c r="AP974" s="211"/>
      <c r="AQ974" s="202"/>
    </row>
    <row r="975" spans="1:43" x14ac:dyDescent="0.25">
      <c r="A975" s="370"/>
      <c r="B975" s="355"/>
      <c r="C975" s="353"/>
      <c r="D975" s="341"/>
      <c r="E975" s="344"/>
      <c r="F975" s="7" t="s">
        <v>1194</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v>134555</v>
      </c>
      <c r="AN975" s="192"/>
      <c r="AO975" s="202"/>
      <c r="AP975" s="211"/>
      <c r="AQ975" s="202"/>
    </row>
    <row r="976" spans="1:43" x14ac:dyDescent="0.25">
      <c r="A976" s="371"/>
      <c r="B976" s="356"/>
      <c r="C976" s="357"/>
      <c r="D976" s="342"/>
      <c r="E976" s="345"/>
      <c r="F976" s="7" t="s">
        <v>1195</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v>134555</v>
      </c>
      <c r="AN976" s="192"/>
      <c r="AO976" s="202"/>
      <c r="AP976" s="211"/>
      <c r="AQ976" s="202"/>
    </row>
    <row r="977" spans="1:43" x14ac:dyDescent="0.25">
      <c r="A977" s="209"/>
      <c r="B977" s="210"/>
      <c r="C977" s="139"/>
      <c r="D977" s="233"/>
      <c r="E977" s="217"/>
      <c r="F977" s="77" t="s">
        <v>1196</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v>134271.1</v>
      </c>
      <c r="AN977" s="192"/>
      <c r="AO977" s="202"/>
      <c r="AP977" s="211"/>
      <c r="AQ977" s="202"/>
    </row>
    <row r="978" spans="1:43" x14ac:dyDescent="0.25">
      <c r="A978" s="209"/>
      <c r="B978" s="210"/>
      <c r="C978" s="139"/>
      <c r="D978" s="233"/>
      <c r="E978" s="217"/>
      <c r="F978" s="77" t="s">
        <v>1197</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v>430576</v>
      </c>
      <c r="AN978" s="192"/>
      <c r="AO978" s="202">
        <v>12</v>
      </c>
      <c r="AP978" s="211">
        <v>400000</v>
      </c>
      <c r="AQ978" s="202" t="s">
        <v>1671</v>
      </c>
    </row>
    <row r="979" spans="1:43" x14ac:dyDescent="0.25">
      <c r="A979" s="209"/>
      <c r="B979" s="210"/>
      <c r="C979" s="139"/>
      <c r="D979" s="233"/>
      <c r="E979" s="217"/>
      <c r="F979" s="77" t="s">
        <v>1198</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v>309507.12</v>
      </c>
      <c r="AN979" s="192"/>
      <c r="AO979" s="202">
        <v>2</v>
      </c>
      <c r="AP979" s="211">
        <v>127892</v>
      </c>
      <c r="AQ979" s="202" t="s">
        <v>1672</v>
      </c>
    </row>
    <row r="980" spans="1:43" x14ac:dyDescent="0.25">
      <c r="A980" s="209"/>
      <c r="B980" s="210"/>
      <c r="C980" s="139"/>
      <c r="D980" s="233"/>
      <c r="E980" s="217"/>
      <c r="F980" s="77" t="s">
        <v>1199</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v>67277</v>
      </c>
      <c r="AN980" s="192"/>
      <c r="AO980" s="202"/>
      <c r="AP980" s="211"/>
      <c r="AQ980" s="202"/>
    </row>
    <row r="981" spans="1:43" x14ac:dyDescent="0.25">
      <c r="A981" s="209"/>
      <c r="B981" s="210"/>
      <c r="C981" s="139"/>
      <c r="D981" s="233"/>
      <c r="E981" s="217"/>
      <c r="F981" s="77" t="s">
        <v>1200</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v>47094</v>
      </c>
      <c r="AN981" s="192"/>
      <c r="AO981" s="202"/>
      <c r="AP981" s="211"/>
      <c r="AQ981" s="202"/>
    </row>
    <row r="982" spans="1:43" x14ac:dyDescent="0.25">
      <c r="A982" s="209"/>
      <c r="B982" s="210"/>
      <c r="C982" s="139"/>
      <c r="D982" s="233"/>
      <c r="E982" s="217"/>
      <c r="F982" s="77" t="s">
        <v>1201</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v>645867.93999999994</v>
      </c>
      <c r="AN982" s="192"/>
      <c r="AO982" s="202">
        <v>8</v>
      </c>
      <c r="AP982" s="211">
        <v>496474.19</v>
      </c>
      <c r="AQ982" s="202" t="s">
        <v>1391</v>
      </c>
    </row>
    <row r="983" spans="1:43" x14ac:dyDescent="0.25">
      <c r="A983" s="209"/>
      <c r="B983" s="210"/>
      <c r="C983" s="139"/>
      <c r="D983" s="233"/>
      <c r="E983" s="217"/>
      <c r="F983" s="77" t="s">
        <v>1202</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v>80733</v>
      </c>
      <c r="AN983" s="192"/>
      <c r="AO983" s="202"/>
      <c r="AP983" s="211"/>
      <c r="AQ983" s="202"/>
    </row>
    <row r="984" spans="1:43" x14ac:dyDescent="0.25">
      <c r="A984" s="209"/>
      <c r="B984" s="210"/>
      <c r="C984" s="139"/>
      <c r="D984" s="233"/>
      <c r="E984" s="217"/>
      <c r="F984" s="77" t="s">
        <v>1203</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v>26911</v>
      </c>
      <c r="AN984" s="192"/>
      <c r="AO984" s="202"/>
      <c r="AP984" s="211"/>
      <c r="AQ984" s="202"/>
    </row>
    <row r="985" spans="1:43" x14ac:dyDescent="0.25">
      <c r="A985" s="69"/>
      <c r="B985" s="23" t="s">
        <v>16</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94">
        <f>SUM(AM972:AM984)</f>
        <v>2314338.7400000002</v>
      </c>
      <c r="AN985" s="193">
        <f>AM985/E972</f>
        <v>1</v>
      </c>
      <c r="AO985" s="202"/>
      <c r="AP985" s="211"/>
      <c r="AQ985" s="202"/>
    </row>
    <row r="986" spans="1:43" ht="15" customHeight="1" x14ac:dyDescent="0.25">
      <c r="A986" s="369">
        <v>115</v>
      </c>
      <c r="B986" s="354" t="s">
        <v>415</v>
      </c>
      <c r="C986" s="352" t="s">
        <v>416</v>
      </c>
      <c r="D986" s="340" t="s">
        <v>1098</v>
      </c>
      <c r="E986" s="343">
        <v>2681755.96</v>
      </c>
      <c r="F986" s="7" t="s">
        <v>199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8">
        <v>1254301.69</v>
      </c>
      <c r="AN986" s="192"/>
      <c r="AO986" s="202">
        <v>20</v>
      </c>
      <c r="AP986" s="211">
        <v>1201770.3999999999</v>
      </c>
      <c r="AQ986" s="202" t="s">
        <v>1449</v>
      </c>
    </row>
    <row r="987" spans="1:43" x14ac:dyDescent="0.25">
      <c r="A987" s="370"/>
      <c r="B987" s="355"/>
      <c r="C987" s="353"/>
      <c r="D987" s="341"/>
      <c r="E987" s="344"/>
      <c r="F987" s="7" t="s">
        <v>201</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8">
        <v>878011.1</v>
      </c>
      <c r="AN987" s="192"/>
      <c r="AO987" s="202">
        <v>6</v>
      </c>
      <c r="AP987" s="211">
        <v>270000</v>
      </c>
      <c r="AQ987" s="202"/>
    </row>
    <row r="988" spans="1:43" x14ac:dyDescent="0.25">
      <c r="A988" s="370"/>
      <c r="B988" s="355"/>
      <c r="C988" s="353"/>
      <c r="D988" s="341"/>
      <c r="E988" s="344"/>
      <c r="F988" s="7" t="s">
        <v>417</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8">
        <v>50172.07</v>
      </c>
      <c r="AN988" s="192"/>
      <c r="AO988" s="202"/>
      <c r="AP988" s="211"/>
      <c r="AQ988" s="202"/>
    </row>
    <row r="989" spans="1:43" x14ac:dyDescent="0.25">
      <c r="A989" s="370"/>
      <c r="B989" s="355"/>
      <c r="C989" s="353"/>
      <c r="D989" s="341"/>
      <c r="E989" s="344"/>
      <c r="F989" s="7" t="s">
        <v>202</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8">
        <v>25086.03</v>
      </c>
      <c r="AN989" s="192"/>
      <c r="AO989" s="202"/>
      <c r="AP989" s="211"/>
      <c r="AQ989" s="202"/>
    </row>
    <row r="990" spans="1:43" x14ac:dyDescent="0.25">
      <c r="A990" s="371"/>
      <c r="B990" s="356"/>
      <c r="C990" s="357"/>
      <c r="D990" s="342"/>
      <c r="E990" s="345"/>
      <c r="F990" s="7" t="s">
        <v>1088</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8">
        <v>125430</v>
      </c>
      <c r="AN990" s="192"/>
      <c r="AO990" s="202">
        <v>7</v>
      </c>
      <c r="AP990" s="211">
        <v>105000</v>
      </c>
      <c r="AQ990" s="202" t="s">
        <v>1503</v>
      </c>
    </row>
    <row r="991" spans="1:43" x14ac:dyDescent="0.25">
      <c r="A991" s="209"/>
      <c r="B991" s="210"/>
      <c r="C991" s="139"/>
      <c r="D991" s="220"/>
      <c r="E991" s="217"/>
      <c r="F991" s="77" t="s">
        <v>1089</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8">
        <v>336212</v>
      </c>
      <c r="AN991" s="192"/>
      <c r="AO991" s="202">
        <v>5</v>
      </c>
      <c r="AP991" s="211">
        <v>180000</v>
      </c>
      <c r="AQ991" s="202" t="s">
        <v>1504</v>
      </c>
    </row>
    <row r="992" spans="1:43" x14ac:dyDescent="0.25">
      <c r="A992" s="209"/>
      <c r="B992" s="210"/>
      <c r="C992" s="139"/>
      <c r="D992" s="233"/>
      <c r="E992" s="217"/>
      <c r="F992" s="77" t="s">
        <v>73</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8">
        <v>12543</v>
      </c>
      <c r="AN992" s="192"/>
      <c r="AO992" s="202"/>
      <c r="AP992" s="211"/>
      <c r="AQ992" s="202"/>
    </row>
    <row r="993" spans="1:43" x14ac:dyDescent="0.25">
      <c r="A993" s="69"/>
      <c r="B993" s="23" t="s">
        <v>16</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94">
        <f>SUM(AM986:AM992)</f>
        <v>2681755.8899999997</v>
      </c>
      <c r="AN993" s="193">
        <f>AM993/E986</f>
        <v>0.99999997389769935</v>
      </c>
      <c r="AO993" s="202"/>
      <c r="AP993" s="211"/>
      <c r="AQ993" s="202"/>
    </row>
    <row r="994" spans="1:43" ht="15" customHeight="1" x14ac:dyDescent="0.25">
      <c r="A994" s="335">
        <v>116</v>
      </c>
      <c r="B994" s="334" t="s">
        <v>418</v>
      </c>
      <c r="C994" s="333" t="s">
        <v>419</v>
      </c>
      <c r="D994" s="332" t="s">
        <v>993</v>
      </c>
      <c r="E994" s="331">
        <v>1779618.31</v>
      </c>
      <c r="F994" s="7" t="s">
        <v>21</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v>808000</v>
      </c>
      <c r="AN994" s="192"/>
      <c r="AO994" s="202">
        <v>8</v>
      </c>
      <c r="AP994" s="211">
        <v>682075.02</v>
      </c>
      <c r="AQ994" s="202" t="s">
        <v>1505</v>
      </c>
    </row>
    <row r="995" spans="1:43" x14ac:dyDescent="0.25">
      <c r="A995" s="335"/>
      <c r="B995" s="334"/>
      <c r="C995" s="333"/>
      <c r="D995" s="332"/>
      <c r="E995" s="331"/>
      <c r="F995" s="7" t="s">
        <v>265</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138">
        <v>20000</v>
      </c>
      <c r="AN995" s="192"/>
      <c r="AO995" s="202">
        <v>3</v>
      </c>
      <c r="AP995" s="211">
        <v>15000</v>
      </c>
      <c r="AQ995" s="202" t="s">
        <v>1506</v>
      </c>
    </row>
    <row r="996" spans="1:43" x14ac:dyDescent="0.25">
      <c r="A996" s="335"/>
      <c r="B996" s="334"/>
      <c r="C996" s="333"/>
      <c r="D996" s="332"/>
      <c r="E996" s="331"/>
      <c r="F996" s="7" t="s">
        <v>123</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138">
        <v>259236</v>
      </c>
      <c r="AN996" s="192"/>
      <c r="AO996" s="202">
        <v>24</v>
      </c>
      <c r="AP996" s="211">
        <v>240000</v>
      </c>
      <c r="AQ996" s="202" t="s">
        <v>1507</v>
      </c>
    </row>
    <row r="997" spans="1:43" x14ac:dyDescent="0.25">
      <c r="A997" s="335"/>
      <c r="B997" s="334"/>
      <c r="C997" s="333"/>
      <c r="D997" s="332"/>
      <c r="E997" s="331"/>
      <c r="F997" s="7" t="s">
        <v>266</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v>136792</v>
      </c>
      <c r="AN997" s="192"/>
      <c r="AO997" s="202"/>
      <c r="AP997" s="211"/>
      <c r="AQ997" s="202"/>
    </row>
    <row r="998" spans="1:43" x14ac:dyDescent="0.25">
      <c r="A998" s="335"/>
      <c r="B998" s="334"/>
      <c r="C998" s="333"/>
      <c r="D998" s="332"/>
      <c r="E998" s="331"/>
      <c r="F998" s="7" t="s">
        <v>1109</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v>30426</v>
      </c>
      <c r="AN998" s="192"/>
      <c r="AO998" s="202"/>
      <c r="AP998" s="211"/>
      <c r="AQ998" s="202"/>
    </row>
    <row r="999" spans="1:43" x14ac:dyDescent="0.25">
      <c r="A999" s="335"/>
      <c r="B999" s="334"/>
      <c r="C999" s="333"/>
      <c r="D999" s="332"/>
      <c r="E999" s="331"/>
      <c r="F999" s="7" t="s">
        <v>81</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v>345904</v>
      </c>
      <c r="AN999" s="192"/>
      <c r="AO999" s="202"/>
      <c r="AP999" s="211"/>
      <c r="AQ999" s="202"/>
    </row>
    <row r="1000" spans="1:43" x14ac:dyDescent="0.25">
      <c r="A1000" s="242"/>
      <c r="B1000" s="210"/>
      <c r="C1000" s="139"/>
      <c r="D1000" s="233"/>
      <c r="E1000" s="217"/>
      <c r="F1000" s="77" t="s">
        <v>228</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v>20000</v>
      </c>
      <c r="AN1000" s="192"/>
      <c r="AO1000" s="202"/>
      <c r="AP1000" s="211"/>
      <c r="AQ1000" s="202"/>
    </row>
    <row r="1001" spans="1:43" x14ac:dyDescent="0.25">
      <c r="A1001" s="242"/>
      <c r="B1001" s="210"/>
      <c r="C1001" s="139"/>
      <c r="D1001" s="233"/>
      <c r="E1001" s="217"/>
      <c r="F1001" s="77" t="s">
        <v>54</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v>80000</v>
      </c>
      <c r="AN1001" s="192"/>
      <c r="AO1001" s="202"/>
      <c r="AP1001" s="211"/>
      <c r="AQ1001" s="202"/>
    </row>
    <row r="1002" spans="1:43" x14ac:dyDescent="0.25">
      <c r="A1002" s="242"/>
      <c r="B1002" s="210"/>
      <c r="C1002" s="139"/>
      <c r="D1002" s="233"/>
      <c r="E1002" s="217"/>
      <c r="F1002" s="77" t="s">
        <v>1204</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v>50426</v>
      </c>
      <c r="AN1002" s="192"/>
      <c r="AO1002" s="202"/>
      <c r="AP1002" s="211"/>
      <c r="AQ1002" s="202"/>
    </row>
    <row r="1003" spans="1:43" x14ac:dyDescent="0.25">
      <c r="A1003" s="242"/>
      <c r="B1003" s="210"/>
      <c r="C1003" s="139"/>
      <c r="D1003" s="233"/>
      <c r="E1003" s="217"/>
      <c r="F1003" s="77" t="s">
        <v>1110</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v>28834</v>
      </c>
      <c r="AN1003" s="192"/>
      <c r="AO1003" s="202"/>
      <c r="AP1003" s="211"/>
      <c r="AQ1003" s="202"/>
    </row>
    <row r="1004" spans="1:43" x14ac:dyDescent="0.25">
      <c r="A1004" s="69"/>
      <c r="B1004" s="23" t="s">
        <v>16</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94">
        <f>SUM(AM994:AM1003)</f>
        <v>1779618</v>
      </c>
      <c r="AN1004" s="193">
        <f>AM1004/E994</f>
        <v>0.99999982580534363</v>
      </c>
      <c r="AO1004" s="202"/>
      <c r="AP1004" s="211"/>
      <c r="AQ1004" s="202"/>
    </row>
    <row r="1005" spans="1:43" x14ac:dyDescent="0.25">
      <c r="A1005" s="369">
        <v>117</v>
      </c>
      <c r="B1005" s="354" t="s">
        <v>420</v>
      </c>
      <c r="C1005" s="352" t="s">
        <v>421</v>
      </c>
      <c r="D1005" s="340" t="s">
        <v>994</v>
      </c>
      <c r="E1005" s="343">
        <v>1566328.06</v>
      </c>
      <c r="F1005" s="8" t="s">
        <v>21</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v>810000</v>
      </c>
      <c r="AN1005" s="192"/>
      <c r="AO1005" s="202">
        <v>8</v>
      </c>
      <c r="AP1005" s="211">
        <v>788623.71</v>
      </c>
      <c r="AQ1005" s="202" t="s">
        <v>1450</v>
      </c>
    </row>
    <row r="1006" spans="1:43" x14ac:dyDescent="0.25">
      <c r="A1006" s="370"/>
      <c r="B1006" s="355"/>
      <c r="C1006" s="353"/>
      <c r="D1006" s="341"/>
      <c r="E1006" s="344"/>
      <c r="F1006" s="8" t="s">
        <v>265</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v>20000</v>
      </c>
      <c r="AN1006" s="192"/>
      <c r="AO1006" s="202">
        <v>1</v>
      </c>
      <c r="AP1006" s="211">
        <v>5000</v>
      </c>
      <c r="AQ1006" s="202" t="s">
        <v>1451</v>
      </c>
    </row>
    <row r="1007" spans="1:43" x14ac:dyDescent="0.25">
      <c r="A1007" s="370"/>
      <c r="B1007" s="355"/>
      <c r="C1007" s="353"/>
      <c r="D1007" s="341"/>
      <c r="E1007" s="344"/>
      <c r="F1007" s="8" t="s">
        <v>123</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v>245147.65</v>
      </c>
      <c r="AN1007" s="192"/>
      <c r="AO1007" s="202">
        <v>4</v>
      </c>
      <c r="AP1007" s="211">
        <v>40000</v>
      </c>
      <c r="AQ1007" s="202" t="s">
        <v>1579</v>
      </c>
    </row>
    <row r="1008" spans="1:43" x14ac:dyDescent="0.25">
      <c r="A1008" s="370"/>
      <c r="B1008" s="355"/>
      <c r="C1008" s="353"/>
      <c r="D1008" s="341"/>
      <c r="E1008" s="344"/>
      <c r="F1008" s="8" t="s">
        <v>1109</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v>33619.68</v>
      </c>
      <c r="AN1008" s="192"/>
      <c r="AO1008" s="202"/>
      <c r="AP1008" s="211"/>
      <c r="AQ1008" s="202"/>
    </row>
    <row r="1009" spans="1:43" x14ac:dyDescent="0.25">
      <c r="A1009" s="370"/>
      <c r="B1009" s="355"/>
      <c r="C1009" s="353"/>
      <c r="D1009" s="341"/>
      <c r="E1009" s="344"/>
      <c r="F1009" s="8" t="s">
        <v>81</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v>378959.75</v>
      </c>
      <c r="AN1009" s="192"/>
      <c r="AO1009" s="202"/>
      <c r="AP1009" s="211"/>
      <c r="AQ1009" s="202"/>
    </row>
    <row r="1010" spans="1:43" x14ac:dyDescent="0.25">
      <c r="A1010" s="370"/>
      <c r="B1010" s="355"/>
      <c r="C1010" s="353"/>
      <c r="D1010" s="341"/>
      <c r="E1010" s="344"/>
      <c r="F1010" s="8" t="s">
        <v>1111</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v>15300.49</v>
      </c>
      <c r="AN1010" s="192"/>
      <c r="AO1010" s="202"/>
      <c r="AP1010" s="211"/>
      <c r="AQ1010" s="202"/>
    </row>
    <row r="1011" spans="1:43" x14ac:dyDescent="0.25">
      <c r="A1011" s="209"/>
      <c r="B1011" s="210"/>
      <c r="C1011" s="139"/>
      <c r="D1011" s="233"/>
      <c r="E1011" s="217"/>
      <c r="F1011" s="78" t="s">
        <v>228</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v>20000</v>
      </c>
      <c r="AN1011" s="192"/>
      <c r="AO1011" s="202"/>
      <c r="AP1011" s="211"/>
      <c r="AQ1011" s="202"/>
    </row>
    <row r="1012" spans="1:43" x14ac:dyDescent="0.25">
      <c r="A1012" s="209"/>
      <c r="B1012" s="210"/>
      <c r="C1012" s="139"/>
      <c r="D1012" s="233"/>
      <c r="E1012" s="217"/>
      <c r="F1012" s="78" t="s">
        <v>1205</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v>15300.49</v>
      </c>
      <c r="AN1012" s="192"/>
      <c r="AO1012" s="202"/>
      <c r="AP1012" s="211"/>
      <c r="AQ1012" s="202"/>
    </row>
    <row r="1013" spans="1:43" x14ac:dyDescent="0.25">
      <c r="A1013" s="209"/>
      <c r="B1013" s="210"/>
      <c r="C1013" s="139"/>
      <c r="D1013" s="233"/>
      <c r="E1013" s="217"/>
      <c r="F1013" s="78" t="s">
        <v>54</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v>28000</v>
      </c>
      <c r="AN1013" s="192"/>
      <c r="AO1013" s="202"/>
      <c r="AP1013" s="211"/>
      <c r="AQ1013" s="202"/>
    </row>
    <row r="1014" spans="1:43" x14ac:dyDescent="0.25">
      <c r="A1014" s="67"/>
      <c r="B1014" s="54" t="s">
        <v>16</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94">
        <f>SUM(AM1005:AM1013)</f>
        <v>1566328.0599999998</v>
      </c>
      <c r="AN1014" s="193">
        <f>AM1014/E1005</f>
        <v>0.99999999999999989</v>
      </c>
      <c r="AO1014" s="202"/>
      <c r="AP1014" s="211"/>
      <c r="AQ1014" s="202"/>
    </row>
    <row r="1015" spans="1:43" ht="15" customHeight="1" x14ac:dyDescent="0.25">
      <c r="A1015" s="369">
        <v>118</v>
      </c>
      <c r="B1015" s="354" t="s">
        <v>422</v>
      </c>
      <c r="C1015" s="352" t="s">
        <v>419</v>
      </c>
      <c r="D1015" s="332" t="s">
        <v>1144</v>
      </c>
      <c r="E1015" s="343">
        <v>1534103.27</v>
      </c>
      <c r="F1015" s="144" t="s">
        <v>995</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145">
        <f>N1015+M1015+L1015+K1015+J1015+I1015+H1015+G1015</f>
        <v>450000.44</v>
      </c>
      <c r="AN1015" s="192"/>
      <c r="AO1015" s="202">
        <v>4</v>
      </c>
      <c r="AP1015" s="211">
        <v>180000</v>
      </c>
      <c r="AQ1015" s="202" t="s">
        <v>1508</v>
      </c>
    </row>
    <row r="1016" spans="1:43" x14ac:dyDescent="0.25">
      <c r="A1016" s="370"/>
      <c r="B1016" s="355"/>
      <c r="C1016" s="353"/>
      <c r="D1016" s="333"/>
      <c r="E1016" s="344"/>
      <c r="F1016" s="144" t="s">
        <v>1084</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145">
        <v>169747</v>
      </c>
      <c r="AN1016" s="192"/>
      <c r="AO1016" s="202"/>
      <c r="AP1016" s="211"/>
      <c r="AQ1016" s="202"/>
    </row>
    <row r="1017" spans="1:43" x14ac:dyDescent="0.25">
      <c r="A1017" s="370"/>
      <c r="B1017" s="355"/>
      <c r="C1017" s="353"/>
      <c r="D1017" s="333"/>
      <c r="E1017" s="344"/>
      <c r="F1017" s="144" t="s">
        <v>1085</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145">
        <v>326066.27</v>
      </c>
      <c r="AN1017" s="192"/>
      <c r="AO1017" s="202"/>
      <c r="AP1017" s="211"/>
      <c r="AQ1017" s="202"/>
    </row>
    <row r="1018" spans="1:43" x14ac:dyDescent="0.25">
      <c r="A1018" s="370"/>
      <c r="B1018" s="355"/>
      <c r="C1018" s="353"/>
      <c r="D1018" s="333"/>
      <c r="E1018" s="344"/>
      <c r="F1018" s="144" t="s">
        <v>1086</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145">
        <v>430311.17</v>
      </c>
      <c r="AN1018" s="192"/>
      <c r="AO1018" s="202">
        <v>7</v>
      </c>
      <c r="AP1018" s="211">
        <v>260325</v>
      </c>
      <c r="AQ1018" s="202" t="s">
        <v>1509</v>
      </c>
    </row>
    <row r="1019" spans="1:43" x14ac:dyDescent="0.25">
      <c r="A1019" s="371"/>
      <c r="B1019" s="356"/>
      <c r="C1019" s="357"/>
      <c r="D1019" s="333"/>
      <c r="E1019" s="345"/>
      <c r="F1019" s="144" t="s">
        <v>1087</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145">
        <v>157978.22</v>
      </c>
      <c r="AN1019" s="192"/>
      <c r="AO1019" s="202"/>
      <c r="AP1019" s="211"/>
      <c r="AQ1019" s="202"/>
    </row>
    <row r="1020" spans="1:43" x14ac:dyDescent="0.25">
      <c r="A1020" s="68"/>
      <c r="B1020" s="21" t="s">
        <v>16</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94">
        <f>SUM(AM1015:AM1019)</f>
        <v>1534103.0999999999</v>
      </c>
      <c r="AN1020" s="193">
        <f>AM1020/E1015</f>
        <v>0.99999988918607796</v>
      </c>
      <c r="AO1020" s="202"/>
      <c r="AP1020" s="211"/>
      <c r="AQ1020" s="202"/>
    </row>
    <row r="1021" spans="1:43" ht="15" customHeight="1" x14ac:dyDescent="0.25">
      <c r="A1021" s="335">
        <v>119</v>
      </c>
      <c r="B1021" s="334" t="s">
        <v>424</v>
      </c>
      <c r="C1021" s="333" t="s">
        <v>425</v>
      </c>
      <c r="D1021" s="332" t="s">
        <v>835</v>
      </c>
      <c r="E1021" s="331">
        <v>3235640</v>
      </c>
      <c r="F1021" s="55" t="s">
        <v>423</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f>G1021+O1021</f>
        <v>930959</v>
      </c>
      <c r="AN1021" s="192"/>
      <c r="AO1021" s="202">
        <v>2</v>
      </c>
      <c r="AP1021" s="211">
        <v>19476</v>
      </c>
      <c r="AQ1021" s="202">
        <v>0</v>
      </c>
    </row>
    <row r="1022" spans="1:43" x14ac:dyDescent="0.25">
      <c r="A1022" s="335"/>
      <c r="B1022" s="334"/>
      <c r="C1022" s="333"/>
      <c r="D1022" s="332"/>
      <c r="E1022" s="331"/>
      <c r="F1022" s="7" t="s">
        <v>112</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v>60150</v>
      </c>
      <c r="AN1022" s="192"/>
      <c r="AO1022" s="202">
        <v>6</v>
      </c>
      <c r="AP1022" s="211">
        <v>240000</v>
      </c>
      <c r="AQ1022" s="202"/>
    </row>
    <row r="1023" spans="1:43" x14ac:dyDescent="0.25">
      <c r="A1023" s="335"/>
      <c r="B1023" s="334"/>
      <c r="C1023" s="333"/>
      <c r="D1023" s="332"/>
      <c r="E1023" s="331"/>
      <c r="F1023" s="7" t="s">
        <v>55</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v>360550</v>
      </c>
      <c r="AN1023" s="192"/>
      <c r="AO1023" s="202">
        <v>0</v>
      </c>
      <c r="AP1023" s="211">
        <v>0</v>
      </c>
      <c r="AQ1023" s="202">
        <v>0</v>
      </c>
    </row>
    <row r="1024" spans="1:43" x14ac:dyDescent="0.25">
      <c r="A1024" s="335"/>
      <c r="B1024" s="334"/>
      <c r="C1024" s="333"/>
      <c r="D1024" s="332"/>
      <c r="E1024" s="331"/>
      <c r="F1024" s="7" t="s">
        <v>107</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v>30000</v>
      </c>
      <c r="AN1024" s="192"/>
      <c r="AO1024" s="202">
        <v>2</v>
      </c>
      <c r="AP1024" s="211">
        <v>59898</v>
      </c>
      <c r="AQ1024" s="202">
        <v>0</v>
      </c>
    </row>
    <row r="1025" spans="1:43" x14ac:dyDescent="0.25">
      <c r="A1025" s="335"/>
      <c r="B1025" s="334"/>
      <c r="C1025" s="333"/>
      <c r="D1025" s="332"/>
      <c r="E1025" s="331"/>
      <c r="F1025" s="7" t="s">
        <v>82</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v>240000</v>
      </c>
      <c r="AN1025" s="192"/>
      <c r="AO1025" s="202">
        <v>6</v>
      </c>
      <c r="AP1025" s="211">
        <v>240000</v>
      </c>
      <c r="AQ1025" s="202" t="s">
        <v>1544</v>
      </c>
    </row>
    <row r="1026" spans="1:43" x14ac:dyDescent="0.25">
      <c r="A1026" s="335"/>
      <c r="B1026" s="334"/>
      <c r="C1026" s="333"/>
      <c r="D1026" s="332"/>
      <c r="E1026" s="331"/>
      <c r="F1026" s="7" t="s">
        <v>35</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v>210350</v>
      </c>
      <c r="AN1026" s="192"/>
      <c r="AO1026" s="202">
        <v>13</v>
      </c>
      <c r="AP1026" s="211">
        <v>466418</v>
      </c>
      <c r="AQ1026" s="202" t="s">
        <v>1545</v>
      </c>
    </row>
    <row r="1027" spans="1:43" x14ac:dyDescent="0.25">
      <c r="A1027" s="335"/>
      <c r="B1027" s="334"/>
      <c r="C1027" s="333"/>
      <c r="D1027" s="332"/>
      <c r="E1027" s="331"/>
      <c r="F1027" s="7" t="s">
        <v>51</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v>240000</v>
      </c>
      <c r="AN1027" s="192"/>
      <c r="AO1027" s="202">
        <v>1</v>
      </c>
      <c r="AP1027" s="211">
        <v>70000</v>
      </c>
      <c r="AQ1027" s="202">
        <v>0</v>
      </c>
    </row>
    <row r="1028" spans="1:43" x14ac:dyDescent="0.25">
      <c r="A1028" s="335"/>
      <c r="B1028" s="334"/>
      <c r="C1028" s="333"/>
      <c r="D1028" s="332"/>
      <c r="E1028" s="331"/>
      <c r="F1028" s="7" t="s">
        <v>81</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v>361340</v>
      </c>
      <c r="AN1028" s="192"/>
      <c r="AO1028" s="202">
        <v>20</v>
      </c>
      <c r="AP1028" s="211">
        <v>939588</v>
      </c>
      <c r="AQ1028" s="202" t="s">
        <v>1546</v>
      </c>
    </row>
    <row r="1029" spans="1:43" x14ac:dyDescent="0.25">
      <c r="A1029" s="335"/>
      <c r="B1029" s="334"/>
      <c r="C1029" s="333"/>
      <c r="D1029" s="332"/>
      <c r="E1029" s="331"/>
      <c r="F1029" s="7" t="s">
        <v>213</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v>314750</v>
      </c>
      <c r="AN1029" s="192"/>
      <c r="AO1029" s="202">
        <v>2</v>
      </c>
      <c r="AP1029" s="211">
        <v>360550</v>
      </c>
      <c r="AQ1029" s="202">
        <v>0</v>
      </c>
    </row>
    <row r="1030" spans="1:43" x14ac:dyDescent="0.25">
      <c r="A1030" s="335"/>
      <c r="B1030" s="334"/>
      <c r="C1030" s="333"/>
      <c r="D1030" s="332"/>
      <c r="E1030" s="331"/>
      <c r="F1030" s="7" t="s">
        <v>108</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211">
        <v>252683</v>
      </c>
      <c r="AN1030" s="192"/>
      <c r="AO1030" s="202">
        <v>6</v>
      </c>
      <c r="AP1030" s="211">
        <v>252683</v>
      </c>
      <c r="AQ1030" s="202">
        <v>0</v>
      </c>
    </row>
    <row r="1031" spans="1:43" x14ac:dyDescent="0.25">
      <c r="A1031" s="335"/>
      <c r="B1031" s="334"/>
      <c r="C1031" s="333"/>
      <c r="D1031" s="332"/>
      <c r="E1031" s="331"/>
      <c r="F1031" s="77" t="s">
        <v>426</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v>230800</v>
      </c>
      <c r="AN1031" s="192"/>
      <c r="AO1031" s="202">
        <v>11</v>
      </c>
      <c r="AP1031" s="211">
        <v>103373</v>
      </c>
      <c r="AQ1031" s="202">
        <v>0</v>
      </c>
    </row>
    <row r="1032" spans="1:43" x14ac:dyDescent="0.25">
      <c r="A1032" s="69"/>
      <c r="B1032" s="23" t="s">
        <v>16</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94">
        <f>SUM(AM1021:AM1031)</f>
        <v>3231582</v>
      </c>
      <c r="AN1032" s="193">
        <f>AM1032/E1021</f>
        <v>0.99874584317167547</v>
      </c>
      <c r="AO1032" s="202"/>
      <c r="AP1032" s="211"/>
      <c r="AQ1032" s="202"/>
    </row>
    <row r="1033" spans="1:43" ht="30" customHeight="1" x14ac:dyDescent="0.25">
      <c r="A1033" s="369">
        <v>120</v>
      </c>
      <c r="B1033" s="354" t="s">
        <v>427</v>
      </c>
      <c r="C1033" s="352" t="s">
        <v>425</v>
      </c>
      <c r="D1033" s="340" t="s">
        <v>836</v>
      </c>
      <c r="E1033" s="343">
        <v>2045049.31</v>
      </c>
      <c r="F1033" s="46" t="s">
        <v>21</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8">
        <f>SUM(G1033:N1033)</f>
        <v>960240</v>
      </c>
      <c r="AN1033" s="192"/>
      <c r="AO1033" s="202">
        <v>12</v>
      </c>
      <c r="AP1033" s="211">
        <v>788844.43</v>
      </c>
      <c r="AQ1033" s="202" t="s">
        <v>1409</v>
      </c>
    </row>
    <row r="1034" spans="1:43" x14ac:dyDescent="0.25">
      <c r="A1034" s="371"/>
      <c r="B1034" s="356"/>
      <c r="C1034" s="357"/>
      <c r="D1034" s="342"/>
      <c r="E1034" s="345"/>
      <c r="F1034" s="46" t="s">
        <v>428</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8">
        <f>SUM(G1034:N1034)</f>
        <v>100000</v>
      </c>
      <c r="AN1034" s="192"/>
      <c r="AO1034" s="202">
        <v>6</v>
      </c>
      <c r="AP1034" s="211">
        <v>120000</v>
      </c>
      <c r="AQ1034" s="202" t="s">
        <v>1398</v>
      </c>
    </row>
    <row r="1035" spans="1:43" x14ac:dyDescent="0.25">
      <c r="A1035" s="209"/>
      <c r="B1035" s="210"/>
      <c r="C1035" s="139"/>
      <c r="D1035" s="233"/>
      <c r="E1035" s="217"/>
      <c r="F1035" s="46" t="s">
        <v>228</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8">
        <v>136000</v>
      </c>
      <c r="AN1035" s="192"/>
      <c r="AO1035" s="202">
        <v>5</v>
      </c>
      <c r="AP1035" s="211">
        <v>135054.53</v>
      </c>
      <c r="AQ1035" s="202" t="s">
        <v>1581</v>
      </c>
    </row>
    <row r="1036" spans="1:43" x14ac:dyDescent="0.25">
      <c r="A1036" s="209"/>
      <c r="B1036" s="210"/>
      <c r="C1036" s="139"/>
      <c r="D1036" s="233"/>
      <c r="E1036" s="217"/>
      <c r="F1036" s="46" t="s">
        <v>1236</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8">
        <v>273000</v>
      </c>
      <c r="AN1036" s="192"/>
      <c r="AO1036" s="202"/>
      <c r="AP1036" s="211"/>
      <c r="AQ1036" s="202"/>
    </row>
    <row r="1037" spans="1:43" x14ac:dyDescent="0.25">
      <c r="A1037" s="209"/>
      <c r="B1037" s="210"/>
      <c r="C1037" s="139"/>
      <c r="D1037" s="233"/>
      <c r="E1037" s="217"/>
      <c r="F1037" s="46" t="s">
        <v>1237</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8">
        <v>234000</v>
      </c>
      <c r="AN1037" s="192"/>
      <c r="AO1037" s="202">
        <v>3</v>
      </c>
      <c r="AP1037" s="211">
        <v>123491.46</v>
      </c>
      <c r="AQ1037" s="202" t="s">
        <v>1650</v>
      </c>
    </row>
    <row r="1038" spans="1:43" x14ac:dyDescent="0.25">
      <c r="A1038" s="209"/>
      <c r="B1038" s="210"/>
      <c r="C1038" s="139"/>
      <c r="D1038" s="233"/>
      <c r="E1038" s="217"/>
      <c r="F1038" s="46" t="s">
        <v>1238</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8">
        <v>341809</v>
      </c>
      <c r="AN1038" s="192"/>
      <c r="AO1038" s="202">
        <v>1</v>
      </c>
      <c r="AP1038" s="211">
        <v>46929</v>
      </c>
      <c r="AQ1038" s="202" t="s">
        <v>1651</v>
      </c>
    </row>
    <row r="1039" spans="1:43" x14ac:dyDescent="0.25">
      <c r="A1039" s="69"/>
      <c r="B1039" s="23" t="s">
        <v>16</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94">
        <f>SUM(AM1033:AM1038)</f>
        <v>2045049</v>
      </c>
      <c r="AN1039" s="193">
        <f>AM1039/E1033</f>
        <v>0.99999984841441303</v>
      </c>
      <c r="AO1039" s="202"/>
      <c r="AP1039" s="211"/>
      <c r="AQ1039" s="202"/>
    </row>
    <row r="1040" spans="1:43" x14ac:dyDescent="0.25">
      <c r="A1040" s="369">
        <v>121</v>
      </c>
      <c r="B1040" s="354" t="s">
        <v>429</v>
      </c>
      <c r="C1040" s="337" t="s">
        <v>430</v>
      </c>
      <c r="D1040" s="346" t="s">
        <v>838</v>
      </c>
      <c r="E1040" s="352">
        <v>2021241.25</v>
      </c>
      <c r="F1040" s="46" t="s">
        <v>1112</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8">
        <v>136763.67000000001</v>
      </c>
      <c r="AN1040" s="192"/>
      <c r="AO1040" s="202">
        <v>1</v>
      </c>
      <c r="AP1040" s="211">
        <v>136710</v>
      </c>
      <c r="AQ1040" s="202" t="s">
        <v>1302</v>
      </c>
    </row>
    <row r="1041" spans="1:43" x14ac:dyDescent="0.25">
      <c r="A1041" s="370"/>
      <c r="B1041" s="355"/>
      <c r="C1041" s="338"/>
      <c r="D1041" s="364"/>
      <c r="E1041" s="353"/>
      <c r="F1041" s="46" t="s">
        <v>1113</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8">
        <v>205195</v>
      </c>
      <c r="AN1041" s="192"/>
      <c r="AO1041" s="202">
        <v>4</v>
      </c>
      <c r="AP1041" s="211">
        <v>181275.73</v>
      </c>
      <c r="AQ1041" s="202" t="s">
        <v>1419</v>
      </c>
    </row>
    <row r="1042" spans="1:43" x14ac:dyDescent="0.25">
      <c r="A1042" s="242"/>
      <c r="B1042" s="210"/>
      <c r="C1042" s="221"/>
      <c r="D1042" s="219"/>
      <c r="E1042" s="139"/>
      <c r="F1042" s="46" t="s">
        <v>837</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8">
        <v>1108012.48</v>
      </c>
      <c r="AN1042" s="192"/>
      <c r="AO1042" s="202">
        <v>10</v>
      </c>
      <c r="AP1042" s="211">
        <v>1108012.3</v>
      </c>
      <c r="AQ1042" s="202" t="s">
        <v>1420</v>
      </c>
    </row>
    <row r="1043" spans="1:43" x14ac:dyDescent="0.25">
      <c r="A1043" s="242"/>
      <c r="B1043" s="210"/>
      <c r="C1043" s="221"/>
      <c r="D1043" s="219"/>
      <c r="E1043" s="139"/>
      <c r="F1043" s="46" t="s">
        <v>1187</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8">
        <v>136763.67000000001</v>
      </c>
      <c r="AN1043" s="192"/>
      <c r="AO1043" s="202"/>
      <c r="AP1043" s="211"/>
      <c r="AQ1043" s="202"/>
    </row>
    <row r="1044" spans="1:43" x14ac:dyDescent="0.25">
      <c r="A1044" s="242"/>
      <c r="B1044" s="210"/>
      <c r="C1044" s="221"/>
      <c r="D1044" s="219"/>
      <c r="E1044" s="139"/>
      <c r="F1044" s="46" t="s">
        <v>1188</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8">
        <v>218847.2</v>
      </c>
      <c r="AN1044" s="192"/>
      <c r="AO1044" s="202"/>
      <c r="AP1044" s="211"/>
      <c r="AQ1044" s="202"/>
    </row>
    <row r="1045" spans="1:43" x14ac:dyDescent="0.25">
      <c r="A1045" s="242"/>
      <c r="B1045" s="210"/>
      <c r="C1045" s="221"/>
      <c r="D1045" s="219"/>
      <c r="E1045" s="139"/>
      <c r="F1045" s="46" t="s">
        <v>1189</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8">
        <v>204645</v>
      </c>
      <c r="AN1045" s="192"/>
      <c r="AO1045" s="202"/>
      <c r="AP1045" s="211"/>
      <c r="AQ1045" s="202"/>
    </row>
    <row r="1046" spans="1:43" x14ac:dyDescent="0.25">
      <c r="A1046" s="242"/>
      <c r="B1046" s="210"/>
      <c r="C1046" s="221"/>
      <c r="D1046" s="219"/>
      <c r="E1046" s="139"/>
      <c r="F1046" s="46" t="s">
        <v>1114</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8">
        <v>10947</v>
      </c>
      <c r="AN1046" s="192"/>
      <c r="AO1046" s="202"/>
      <c r="AP1046" s="211"/>
      <c r="AQ1046" s="202"/>
    </row>
    <row r="1047" spans="1:43" x14ac:dyDescent="0.25">
      <c r="A1047" s="11"/>
      <c r="B1047" s="16" t="s">
        <v>16</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94">
        <f>SUM(AM1040:AM1046)</f>
        <v>2021174.0199999998</v>
      </c>
      <c r="AN1047" s="193">
        <f>AM1047/E1040</f>
        <v>0.99996673826046234</v>
      </c>
      <c r="AO1047" s="202"/>
      <c r="AP1047" s="211"/>
      <c r="AQ1047" s="202"/>
    </row>
    <row r="1048" spans="1:43" x14ac:dyDescent="0.25">
      <c r="A1048" s="369">
        <v>122</v>
      </c>
      <c r="B1048" s="354" t="s">
        <v>433</v>
      </c>
      <c r="C1048" s="352" t="s">
        <v>425</v>
      </c>
      <c r="D1048" s="340" t="s">
        <v>841</v>
      </c>
      <c r="E1048" s="343">
        <v>2254895.2599999998</v>
      </c>
      <c r="F1048" s="46" t="s">
        <v>431</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98">
        <v>105431</v>
      </c>
      <c r="AN1048" s="192"/>
      <c r="AO1048" s="202"/>
      <c r="AP1048" s="211"/>
      <c r="AQ1048" s="202"/>
    </row>
    <row r="1049" spans="1:43" x14ac:dyDescent="0.25">
      <c r="A1049" s="370"/>
      <c r="B1049" s="355"/>
      <c r="C1049" s="353"/>
      <c r="D1049" s="341"/>
      <c r="E1049" s="344"/>
      <c r="F1049" s="46" t="s">
        <v>432</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98">
        <v>200000</v>
      </c>
      <c r="AN1049" s="192"/>
      <c r="AO1049" s="202">
        <v>1</v>
      </c>
      <c r="AP1049" s="211">
        <v>156423.31</v>
      </c>
      <c r="AQ1049" s="202"/>
    </row>
    <row r="1050" spans="1:43" x14ac:dyDescent="0.25">
      <c r="A1050" s="370"/>
      <c r="B1050" s="355"/>
      <c r="C1050" s="353"/>
      <c r="D1050" s="341"/>
      <c r="E1050" s="344"/>
      <c r="F1050" s="46" t="s">
        <v>434</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98">
        <v>289934</v>
      </c>
      <c r="AN1050" s="192"/>
      <c r="AO1050" s="202">
        <v>2</v>
      </c>
      <c r="AP1050" s="211">
        <v>219960</v>
      </c>
      <c r="AQ1050" s="202"/>
    </row>
    <row r="1051" spans="1:43" x14ac:dyDescent="0.25">
      <c r="A1051" s="370"/>
      <c r="B1051" s="355"/>
      <c r="C1051" s="353"/>
      <c r="D1051" s="341"/>
      <c r="E1051" s="344"/>
      <c r="F1051" s="46" t="s">
        <v>435</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98">
        <v>300000</v>
      </c>
      <c r="AN1051" s="192"/>
      <c r="AO1051" s="202"/>
      <c r="AP1051" s="211"/>
      <c r="AQ1051" s="202"/>
    </row>
    <row r="1052" spans="1:43" x14ac:dyDescent="0.25">
      <c r="A1052" s="370"/>
      <c r="B1052" s="355"/>
      <c r="C1052" s="353"/>
      <c r="D1052" s="341"/>
      <c r="E1052" s="344"/>
      <c r="F1052" s="46" t="s">
        <v>436</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98">
        <v>896159</v>
      </c>
      <c r="AN1052" s="192"/>
      <c r="AO1052" s="202">
        <v>8</v>
      </c>
      <c r="AP1052" s="211">
        <v>756095.79</v>
      </c>
      <c r="AQ1052" s="202"/>
    </row>
    <row r="1053" spans="1:43" x14ac:dyDescent="0.25">
      <c r="A1053" s="370"/>
      <c r="B1053" s="355"/>
      <c r="C1053" s="353"/>
      <c r="D1053" s="341"/>
      <c r="E1053" s="344"/>
      <c r="F1053" s="136" t="s">
        <v>839</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98">
        <v>435695</v>
      </c>
      <c r="AN1053" s="192"/>
      <c r="AO1053" s="202">
        <v>7</v>
      </c>
      <c r="AP1053" s="211">
        <v>435625.4</v>
      </c>
      <c r="AQ1053" s="202"/>
    </row>
    <row r="1054" spans="1:43" x14ac:dyDescent="0.25">
      <c r="A1054" s="370"/>
      <c r="B1054" s="355"/>
      <c r="C1054" s="353"/>
      <c r="D1054" s="341"/>
      <c r="E1054" s="344"/>
      <c r="F1054" s="136" t="s">
        <v>840</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98">
        <v>27676</v>
      </c>
      <c r="AN1054" s="192"/>
      <c r="AO1054" s="202"/>
      <c r="AP1054" s="211"/>
      <c r="AQ1054" s="202"/>
    </row>
    <row r="1055" spans="1:43" x14ac:dyDescent="0.25">
      <c r="A1055" s="11"/>
      <c r="B1055" s="16" t="s">
        <v>16</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94">
        <f>SUM(AM1048:AM1054)</f>
        <v>2254895</v>
      </c>
      <c r="AN1055" s="193">
        <f>AM1055/E1048</f>
        <v>0.99999988469530965</v>
      </c>
      <c r="AO1055" s="202"/>
      <c r="AP1055" s="211"/>
      <c r="AQ1055" s="202"/>
    </row>
    <row r="1056" spans="1:43" ht="15" customHeight="1" x14ac:dyDescent="0.25">
      <c r="A1056" s="369">
        <v>123</v>
      </c>
      <c r="B1056" s="385" t="s">
        <v>437</v>
      </c>
      <c r="C1056" s="433" t="s">
        <v>438</v>
      </c>
      <c r="D1056" s="346" t="s">
        <v>822</v>
      </c>
      <c r="E1056" s="349">
        <v>2637637.31</v>
      </c>
      <c r="F1056" s="87" t="s">
        <v>21</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8">
        <v>1512000</v>
      </c>
      <c r="AN1056" s="192"/>
      <c r="AO1056" s="202">
        <v>18</v>
      </c>
      <c r="AP1056" s="211">
        <v>1499719</v>
      </c>
      <c r="AQ1056" s="202" t="s">
        <v>1810</v>
      </c>
    </row>
    <row r="1057" spans="1:43" x14ac:dyDescent="0.25">
      <c r="A1057" s="370"/>
      <c r="B1057" s="386"/>
      <c r="C1057" s="441"/>
      <c r="D1057" s="347"/>
      <c r="E1057" s="350"/>
      <c r="F1057" s="87" t="s">
        <v>32</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8">
        <v>95263</v>
      </c>
      <c r="AN1057" s="192"/>
      <c r="AO1057" s="202">
        <v>1</v>
      </c>
      <c r="AP1057" s="211">
        <v>95263</v>
      </c>
      <c r="AQ1057" s="202" t="s">
        <v>1614</v>
      </c>
    </row>
    <row r="1058" spans="1:43" x14ac:dyDescent="0.25">
      <c r="A1058" s="370"/>
      <c r="B1058" s="386"/>
      <c r="C1058" s="441"/>
      <c r="D1058" s="347"/>
      <c r="E1058" s="350"/>
      <c r="F1058" s="87" t="s">
        <v>122</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8">
        <v>200000</v>
      </c>
      <c r="AN1058" s="192"/>
      <c r="AO1058" s="202">
        <v>4</v>
      </c>
      <c r="AP1058" s="211">
        <v>200000</v>
      </c>
      <c r="AQ1058" s="202" t="s">
        <v>1615</v>
      </c>
    </row>
    <row r="1059" spans="1:43" x14ac:dyDescent="0.25">
      <c r="A1059" s="370"/>
      <c r="B1059" s="386"/>
      <c r="C1059" s="441"/>
      <c r="D1059" s="347"/>
      <c r="E1059" s="350"/>
      <c r="F1059" s="87" t="s">
        <v>124</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8">
        <v>0</v>
      </c>
      <c r="AN1059" s="192"/>
      <c r="AO1059" s="202"/>
      <c r="AP1059" s="211"/>
      <c r="AQ1059" s="202" t="s">
        <v>1811</v>
      </c>
    </row>
    <row r="1060" spans="1:43" x14ac:dyDescent="0.25">
      <c r="A1060" s="370"/>
      <c r="B1060" s="386"/>
      <c r="C1060" s="441"/>
      <c r="D1060" s="347"/>
      <c r="E1060" s="350"/>
      <c r="F1060" s="87" t="s">
        <v>25</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8">
        <v>279524</v>
      </c>
      <c r="AN1060" s="192"/>
      <c r="AO1060" s="202">
        <v>4</v>
      </c>
      <c r="AP1060" s="211">
        <v>279516</v>
      </c>
      <c r="AQ1060" s="202" t="s">
        <v>1812</v>
      </c>
    </row>
    <row r="1061" spans="1:43" x14ac:dyDescent="0.25">
      <c r="A1061" s="370"/>
      <c r="B1061" s="386"/>
      <c r="C1061" s="441"/>
      <c r="D1061" s="347"/>
      <c r="E1061" s="350"/>
      <c r="F1061" s="87" t="s">
        <v>368</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8">
        <v>180000</v>
      </c>
      <c r="AN1061" s="192"/>
      <c r="AO1061" s="202">
        <v>4</v>
      </c>
      <c r="AP1061" s="211">
        <v>160000</v>
      </c>
      <c r="AQ1061" s="202" t="s">
        <v>1616</v>
      </c>
    </row>
    <row r="1062" spans="1:43" x14ac:dyDescent="0.25">
      <c r="A1062" s="370"/>
      <c r="B1062" s="386"/>
      <c r="C1062" s="441"/>
      <c r="D1062" s="347"/>
      <c r="E1062" s="350"/>
      <c r="F1062" s="87" t="s">
        <v>149</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8">
        <v>113393</v>
      </c>
      <c r="AN1062" s="192"/>
      <c r="AO1062" s="202">
        <v>3</v>
      </c>
      <c r="AP1062" s="211">
        <v>113092</v>
      </c>
      <c r="AQ1062" s="202" t="s">
        <v>1617</v>
      </c>
    </row>
    <row r="1063" spans="1:43" x14ac:dyDescent="0.25">
      <c r="A1063" s="370"/>
      <c r="B1063" s="386"/>
      <c r="C1063" s="441"/>
      <c r="D1063" s="347"/>
      <c r="E1063" s="350"/>
      <c r="F1063" s="87" t="s">
        <v>266</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8">
        <v>117296</v>
      </c>
      <c r="AN1063" s="192"/>
      <c r="AO1063" s="202"/>
      <c r="AP1063" s="211"/>
      <c r="AQ1063" s="202" t="s">
        <v>1618</v>
      </c>
    </row>
    <row r="1064" spans="1:43" x14ac:dyDescent="0.25">
      <c r="A1064" s="371"/>
      <c r="B1064" s="387"/>
      <c r="C1064" s="442"/>
      <c r="D1064" s="348"/>
      <c r="E1064" s="351"/>
      <c r="F1064" s="87" t="s">
        <v>439</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8">
        <v>109784</v>
      </c>
      <c r="AN1064" s="192"/>
      <c r="AO1064" s="202"/>
      <c r="AP1064" s="211"/>
      <c r="AQ1064" s="202" t="s">
        <v>1618</v>
      </c>
    </row>
    <row r="1065" spans="1:43" x14ac:dyDescent="0.25">
      <c r="A1065" s="209"/>
      <c r="B1065" s="225"/>
      <c r="C1065" s="229"/>
      <c r="D1065" s="230"/>
      <c r="E1065" s="231"/>
      <c r="F1065" s="232" t="s">
        <v>1099</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8">
        <v>0</v>
      </c>
      <c r="AN1065" s="192"/>
      <c r="AO1065" s="202"/>
      <c r="AP1065" s="211"/>
      <c r="AQ1065" s="202" t="s">
        <v>1811</v>
      </c>
    </row>
    <row r="1066" spans="1:43" x14ac:dyDescent="0.25">
      <c r="A1066" s="69"/>
      <c r="B1066" s="23" t="s">
        <v>16</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94">
        <f>SUM(AM1056:AM1065)</f>
        <v>2607260</v>
      </c>
      <c r="AN1066" s="193">
        <f>AM1066/E1056</f>
        <v>0.98848313606846883</v>
      </c>
      <c r="AO1066" s="202"/>
      <c r="AP1066" s="211"/>
      <c r="AQ1066" s="202"/>
    </row>
    <row r="1067" spans="1:43" ht="15" customHeight="1" x14ac:dyDescent="0.25">
      <c r="A1067" s="369">
        <v>124</v>
      </c>
      <c r="B1067" s="354" t="s">
        <v>440</v>
      </c>
      <c r="C1067" s="337" t="s">
        <v>441</v>
      </c>
      <c r="D1067" s="346" t="s">
        <v>823</v>
      </c>
      <c r="E1067" s="366">
        <v>3451559.5100000007</v>
      </c>
      <c r="F1067" s="46" t="s">
        <v>307</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8">
        <v>118701</v>
      </c>
      <c r="AN1067" s="192"/>
      <c r="AO1067" s="202"/>
      <c r="AP1067" s="211"/>
      <c r="AQ1067" s="202"/>
    </row>
    <row r="1068" spans="1:43" x14ac:dyDescent="0.25">
      <c r="A1068" s="370"/>
      <c r="B1068" s="426"/>
      <c r="C1068" s="436"/>
      <c r="D1068" s="436"/>
      <c r="E1068" s="367"/>
      <c r="F1068" s="46" t="s">
        <v>226</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8">
        <v>29675</v>
      </c>
      <c r="AN1068" s="192"/>
      <c r="AO1068" s="202"/>
      <c r="AP1068" s="211"/>
      <c r="AQ1068" s="202"/>
    </row>
    <row r="1069" spans="1:43" x14ac:dyDescent="0.25">
      <c r="A1069" s="370"/>
      <c r="B1069" s="426"/>
      <c r="C1069" s="436"/>
      <c r="D1069" s="436"/>
      <c r="E1069" s="367"/>
      <c r="F1069" s="46" t="s">
        <v>308</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8">
        <v>225478</v>
      </c>
      <c r="AN1069" s="192"/>
      <c r="AO1069" s="202">
        <v>4</v>
      </c>
      <c r="AP1069" s="211">
        <v>193578</v>
      </c>
      <c r="AQ1069" s="202"/>
    </row>
    <row r="1070" spans="1:43" x14ac:dyDescent="0.25">
      <c r="A1070" s="370"/>
      <c r="B1070" s="426"/>
      <c r="C1070" s="436"/>
      <c r="D1070" s="436"/>
      <c r="E1070" s="367"/>
      <c r="F1070" s="46" t="s">
        <v>43</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8">
        <v>285030</v>
      </c>
      <c r="AN1070" s="192"/>
      <c r="AO1070" s="202">
        <v>1</v>
      </c>
      <c r="AP1070" s="211">
        <v>15000</v>
      </c>
      <c r="AQ1070" s="202" t="s">
        <v>1330</v>
      </c>
    </row>
    <row r="1071" spans="1:43" x14ac:dyDescent="0.25">
      <c r="A1071" s="370"/>
      <c r="B1071" s="426"/>
      <c r="C1071" s="436"/>
      <c r="D1071" s="436"/>
      <c r="E1071" s="367"/>
      <c r="F1071" s="46" t="s">
        <v>310</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8">
        <v>355946</v>
      </c>
      <c r="AN1071" s="192"/>
      <c r="AO1071" s="202">
        <v>3</v>
      </c>
      <c r="AP1071" s="211">
        <v>60000</v>
      </c>
      <c r="AQ1071" s="202" t="s">
        <v>1714</v>
      </c>
    </row>
    <row r="1072" spans="1:43" x14ac:dyDescent="0.25">
      <c r="A1072" s="370"/>
      <c r="B1072" s="426"/>
      <c r="C1072" s="436"/>
      <c r="D1072" s="436"/>
      <c r="E1072" s="367"/>
      <c r="F1072" s="46" t="s">
        <v>171</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8">
        <v>35640</v>
      </c>
      <c r="AN1072" s="192"/>
      <c r="AO1072" s="202"/>
      <c r="AP1072" s="211"/>
      <c r="AQ1072" s="202"/>
    </row>
    <row r="1073" spans="1:43" x14ac:dyDescent="0.25">
      <c r="A1073" s="370"/>
      <c r="B1073" s="426"/>
      <c r="C1073" s="436"/>
      <c r="D1073" s="436"/>
      <c r="E1073" s="367"/>
      <c r="F1073" s="46" t="s">
        <v>65</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8">
        <v>213657</v>
      </c>
      <c r="AN1073" s="192"/>
      <c r="AO1073" s="202">
        <v>17</v>
      </c>
      <c r="AP1073" s="211">
        <v>550000</v>
      </c>
      <c r="AQ1073" s="202" t="s">
        <v>1554</v>
      </c>
    </row>
    <row r="1074" spans="1:43" x14ac:dyDescent="0.25">
      <c r="A1074" s="370"/>
      <c r="B1074" s="426"/>
      <c r="C1074" s="436"/>
      <c r="D1074" s="436"/>
      <c r="E1074" s="367"/>
      <c r="F1074" s="46" t="s">
        <v>66</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8">
        <v>356083</v>
      </c>
      <c r="AN1074" s="192"/>
      <c r="AO1074" s="202">
        <v>5</v>
      </c>
      <c r="AP1074" s="211">
        <v>282719</v>
      </c>
      <c r="AQ1074" s="202"/>
    </row>
    <row r="1075" spans="1:43" x14ac:dyDescent="0.25">
      <c r="A1075" s="370"/>
      <c r="B1075" s="426"/>
      <c r="C1075" s="436"/>
      <c r="D1075" s="436"/>
      <c r="E1075" s="367"/>
      <c r="F1075" s="46" t="s">
        <v>44</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8">
        <v>1760155</v>
      </c>
      <c r="AN1075" s="192"/>
      <c r="AO1075" s="202">
        <v>25</v>
      </c>
      <c r="AP1075" s="211">
        <v>1817807</v>
      </c>
      <c r="AQ1075" s="202" t="s">
        <v>1619</v>
      </c>
    </row>
    <row r="1076" spans="1:43" x14ac:dyDescent="0.25">
      <c r="A1076" s="370"/>
      <c r="B1076" s="426"/>
      <c r="C1076" s="436"/>
      <c r="D1076" s="436"/>
      <c r="E1076" s="367"/>
      <c r="F1076" s="46" t="s">
        <v>69</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8">
        <v>35597</v>
      </c>
      <c r="AN1076" s="192"/>
      <c r="AO1076" s="202"/>
      <c r="AP1076" s="211"/>
      <c r="AQ1076" s="202"/>
    </row>
    <row r="1077" spans="1:43" x14ac:dyDescent="0.25">
      <c r="A1077" s="370"/>
      <c r="B1077" s="426"/>
      <c r="C1077" s="436"/>
      <c r="D1077" s="436"/>
      <c r="E1077" s="367"/>
      <c r="F1077" s="46" t="s">
        <v>234</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8">
        <v>23744</v>
      </c>
      <c r="AN1077" s="192"/>
      <c r="AO1077" s="202"/>
      <c r="AP1077" s="211"/>
      <c r="AQ1077" s="202"/>
    </row>
    <row r="1078" spans="1:43" x14ac:dyDescent="0.25">
      <c r="A1078" s="371"/>
      <c r="B1078" s="427"/>
      <c r="C1078" s="437"/>
      <c r="D1078" s="437"/>
      <c r="E1078" s="368"/>
      <c r="F1078" s="46" t="s">
        <v>442</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8">
        <v>11853</v>
      </c>
      <c r="AN1078" s="192"/>
      <c r="AO1078" s="202"/>
      <c r="AP1078" s="211"/>
      <c r="AQ1078" s="202"/>
    </row>
    <row r="1079" spans="1:43" x14ac:dyDescent="0.25">
      <c r="A1079" s="69"/>
      <c r="B1079" s="23" t="s">
        <v>16</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94">
        <f>SUM(AM1067:AM1078)</f>
        <v>3451559</v>
      </c>
      <c r="AN1079" s="193">
        <f>AM1079/E1067</f>
        <v>0.99999985224070476</v>
      </c>
      <c r="AO1079" s="202"/>
      <c r="AP1079" s="211"/>
      <c r="AQ1079" s="202"/>
    </row>
    <row r="1080" spans="1:43" ht="15" customHeight="1" x14ac:dyDescent="0.25">
      <c r="A1080" s="369">
        <v>125</v>
      </c>
      <c r="B1080" s="385" t="s">
        <v>446</v>
      </c>
      <c r="C1080" s="433" t="s">
        <v>447</v>
      </c>
      <c r="D1080" s="346" t="s">
        <v>824</v>
      </c>
      <c r="E1080" s="349">
        <v>1874182.31</v>
      </c>
      <c r="F1080" s="87" t="s">
        <v>443</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8">
        <f>SUM(G1080:N1080)</f>
        <v>1057422</v>
      </c>
      <c r="AN1080" s="192"/>
      <c r="AO1080" s="202">
        <v>14</v>
      </c>
      <c r="AP1080" s="211">
        <v>957327.54</v>
      </c>
      <c r="AQ1080" s="202"/>
    </row>
    <row r="1081" spans="1:43" x14ac:dyDescent="0.25">
      <c r="A1081" s="370"/>
      <c r="B1081" s="434"/>
      <c r="C1081" s="434"/>
      <c r="D1081" s="434"/>
      <c r="E1081" s="454"/>
      <c r="F1081" s="87" t="s">
        <v>444</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8">
        <v>220000</v>
      </c>
      <c r="AN1081" s="192"/>
      <c r="AO1081" s="202">
        <v>3</v>
      </c>
      <c r="AP1081" s="211">
        <v>210000</v>
      </c>
      <c r="AQ1081" s="202"/>
    </row>
    <row r="1082" spans="1:43" x14ac:dyDescent="0.25">
      <c r="A1082" s="370"/>
      <c r="B1082" s="434"/>
      <c r="C1082" s="434"/>
      <c r="D1082" s="434"/>
      <c r="E1082" s="454"/>
      <c r="F1082" s="87" t="s">
        <v>445</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8">
        <v>8000</v>
      </c>
      <c r="AN1082" s="192"/>
      <c r="AO1082" s="202"/>
      <c r="AP1082" s="211"/>
      <c r="AQ1082" s="202"/>
    </row>
    <row r="1083" spans="1:43" x14ac:dyDescent="0.25">
      <c r="A1083" s="370"/>
      <c r="B1083" s="434"/>
      <c r="C1083" s="434"/>
      <c r="D1083" s="434"/>
      <c r="E1083" s="454"/>
      <c r="F1083" s="87" t="s">
        <v>448</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8">
        <f t="shared" ref="AM1083" si="14">SUM(G1083:N1083)</f>
        <v>211268</v>
      </c>
      <c r="AN1083" s="192"/>
      <c r="AO1083" s="202">
        <v>11</v>
      </c>
      <c r="AP1083" s="211">
        <v>165000</v>
      </c>
      <c r="AQ1083" s="202"/>
    </row>
    <row r="1084" spans="1:43" x14ac:dyDescent="0.25">
      <c r="A1084" s="370"/>
      <c r="B1084" s="434"/>
      <c r="C1084" s="434"/>
      <c r="D1084" s="434"/>
      <c r="E1084" s="454"/>
      <c r="F1084" s="87" t="s">
        <v>449</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8">
        <v>70390</v>
      </c>
      <c r="AN1084" s="192"/>
      <c r="AO1084" s="202"/>
      <c r="AP1084" s="211"/>
      <c r="AQ1084" s="202"/>
    </row>
    <row r="1085" spans="1:43" x14ac:dyDescent="0.25">
      <c r="A1085" s="370"/>
      <c r="B1085" s="434"/>
      <c r="C1085" s="434"/>
      <c r="D1085" s="434"/>
      <c r="E1085" s="454"/>
      <c r="F1085" s="87" t="s">
        <v>450</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8">
        <v>21143</v>
      </c>
      <c r="AN1085" s="192"/>
      <c r="AO1085" s="202"/>
      <c r="AP1085" s="211"/>
      <c r="AQ1085" s="202"/>
    </row>
    <row r="1086" spans="1:43" x14ac:dyDescent="0.25">
      <c r="A1086" s="370"/>
      <c r="B1086" s="434"/>
      <c r="C1086" s="434"/>
      <c r="D1086" s="434"/>
      <c r="E1086" s="454"/>
      <c r="F1086" s="87" t="s">
        <v>451</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8">
        <v>4250</v>
      </c>
      <c r="AN1086" s="192"/>
      <c r="AO1086" s="202"/>
      <c r="AP1086" s="211"/>
      <c r="AQ1086" s="202"/>
    </row>
    <row r="1087" spans="1:43" x14ac:dyDescent="0.25">
      <c r="A1087" s="371"/>
      <c r="B1087" s="435"/>
      <c r="C1087" s="435"/>
      <c r="D1087" s="435"/>
      <c r="E1087" s="455"/>
      <c r="F1087" s="89" t="s">
        <v>307</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8">
        <v>281709</v>
      </c>
      <c r="AN1087" s="192"/>
      <c r="AO1087" s="202"/>
      <c r="AP1087" s="211"/>
      <c r="AQ1087" s="202"/>
    </row>
    <row r="1088" spans="1:43" x14ac:dyDescent="0.25">
      <c r="A1088" s="69"/>
      <c r="B1088" s="23" t="s">
        <v>16</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94">
        <f>SUM(AM1080:AM1087)</f>
        <v>1874182</v>
      </c>
      <c r="AN1088" s="193">
        <f>AM1088/E1080</f>
        <v>0.99999983459453312</v>
      </c>
      <c r="AO1088" s="202"/>
      <c r="AP1088" s="211"/>
      <c r="AQ1088" s="202"/>
    </row>
    <row r="1089" spans="1:43" x14ac:dyDescent="0.25">
      <c r="A1089" s="369">
        <v>126</v>
      </c>
      <c r="B1089" s="354" t="s">
        <v>452</v>
      </c>
      <c r="C1089" s="352" t="s">
        <v>453</v>
      </c>
      <c r="D1089" s="340" t="s">
        <v>869</v>
      </c>
      <c r="E1089" s="343">
        <v>2452838.88</v>
      </c>
      <c r="F1089" s="7" t="s">
        <v>27</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8">
        <v>669833.07999999996</v>
      </c>
      <c r="AN1089" s="192"/>
      <c r="AO1089" s="202">
        <v>11</v>
      </c>
      <c r="AP1089" s="211">
        <v>668313</v>
      </c>
      <c r="AQ1089" s="202" t="s">
        <v>1424</v>
      </c>
    </row>
    <row r="1090" spans="1:43" x14ac:dyDescent="0.25">
      <c r="A1090" s="370"/>
      <c r="B1090" s="355"/>
      <c r="C1090" s="353"/>
      <c r="D1090" s="391"/>
      <c r="E1090" s="344"/>
      <c r="F1090" s="7" t="s">
        <v>865</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8">
        <v>385419.47</v>
      </c>
      <c r="AN1090" s="192"/>
      <c r="AO1090" s="202">
        <v>7</v>
      </c>
      <c r="AP1090" s="211">
        <v>260000</v>
      </c>
      <c r="AQ1090" s="202" t="s">
        <v>1577</v>
      </c>
    </row>
    <row r="1091" spans="1:43" x14ac:dyDescent="0.25">
      <c r="A1091" s="370"/>
      <c r="B1091" s="355"/>
      <c r="C1091" s="353"/>
      <c r="D1091" s="391"/>
      <c r="E1091" s="344"/>
      <c r="F1091" s="7" t="s">
        <v>29</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8">
        <v>179889.6</v>
      </c>
      <c r="AN1091" s="192"/>
      <c r="AO1091" s="202">
        <v>3</v>
      </c>
      <c r="AP1091" s="211">
        <v>170000</v>
      </c>
      <c r="AQ1091" s="202" t="s">
        <v>1425</v>
      </c>
    </row>
    <row r="1092" spans="1:43" x14ac:dyDescent="0.25">
      <c r="A1092" s="370"/>
      <c r="B1092" s="355"/>
      <c r="C1092" s="353"/>
      <c r="D1092" s="391"/>
      <c r="E1092" s="344"/>
      <c r="F1092" s="7" t="s">
        <v>454</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8">
        <v>256946.31</v>
      </c>
      <c r="AN1092" s="192"/>
      <c r="AO1092" s="202">
        <v>2</v>
      </c>
      <c r="AP1092" s="211">
        <v>256675</v>
      </c>
      <c r="AQ1092" s="202" t="s">
        <v>1426</v>
      </c>
    </row>
    <row r="1093" spans="1:43" x14ac:dyDescent="0.25">
      <c r="A1093" s="370"/>
      <c r="B1093" s="355"/>
      <c r="C1093" s="353"/>
      <c r="D1093" s="391"/>
      <c r="E1093" s="344"/>
      <c r="F1093" s="7" t="s">
        <v>866</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8">
        <v>44989.38</v>
      </c>
      <c r="AN1093" s="192"/>
      <c r="AO1093" s="202">
        <v>1</v>
      </c>
      <c r="AP1093" s="211">
        <v>29397</v>
      </c>
      <c r="AQ1093" s="202" t="s">
        <v>1860</v>
      </c>
    </row>
    <row r="1094" spans="1:43" x14ac:dyDescent="0.25">
      <c r="A1094" s="370"/>
      <c r="B1094" s="355"/>
      <c r="C1094" s="353"/>
      <c r="D1094" s="391"/>
      <c r="E1094" s="344"/>
      <c r="F1094" s="7" t="s">
        <v>867</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8">
        <v>276159.52</v>
      </c>
      <c r="AN1094" s="192"/>
      <c r="AO1094" s="202">
        <v>1</v>
      </c>
      <c r="AP1094" s="211">
        <v>109844</v>
      </c>
      <c r="AQ1094" s="202"/>
    </row>
    <row r="1095" spans="1:43" x14ac:dyDescent="0.25">
      <c r="A1095" s="370"/>
      <c r="B1095" s="355"/>
      <c r="C1095" s="353"/>
      <c r="D1095" s="391"/>
      <c r="E1095" s="344"/>
      <c r="F1095" s="7" t="s">
        <v>455</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8">
        <v>256946.31</v>
      </c>
      <c r="AN1095" s="192"/>
      <c r="AO1095" s="202">
        <v>5</v>
      </c>
      <c r="AP1095" s="211">
        <v>233597</v>
      </c>
      <c r="AQ1095" s="202" t="s">
        <v>1861</v>
      </c>
    </row>
    <row r="1096" spans="1:43" x14ac:dyDescent="0.25">
      <c r="A1096" s="370"/>
      <c r="B1096" s="355"/>
      <c r="C1096" s="353"/>
      <c r="D1096" s="391"/>
      <c r="E1096" s="344"/>
      <c r="F1096" s="7" t="s">
        <v>456</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8">
        <v>256946.31</v>
      </c>
      <c r="AN1096" s="192"/>
      <c r="AO1096" s="202">
        <v>1</v>
      </c>
      <c r="AP1096" s="211">
        <v>39515</v>
      </c>
      <c r="AQ1096" s="202"/>
    </row>
    <row r="1097" spans="1:43" x14ac:dyDescent="0.25">
      <c r="A1097" s="370"/>
      <c r="B1097" s="355"/>
      <c r="C1097" s="353"/>
      <c r="D1097" s="391"/>
      <c r="E1097" s="344"/>
      <c r="F1097" s="7" t="s">
        <v>868</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8">
        <v>125708</v>
      </c>
      <c r="AN1097" s="192"/>
      <c r="AO1097" s="202"/>
      <c r="AP1097" s="211"/>
      <c r="AQ1097" s="202" t="s">
        <v>1427</v>
      </c>
    </row>
    <row r="1098" spans="1:43" x14ac:dyDescent="0.25">
      <c r="A1098" s="69"/>
      <c r="B1098" s="23" t="s">
        <v>16</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94">
        <f>SUM(AM1089:AM1097)</f>
        <v>2452837.98</v>
      </c>
      <c r="AN1098" s="193">
        <f>AM1098/E1089</f>
        <v>0.99999963307822326</v>
      </c>
      <c r="AO1098" s="202"/>
      <c r="AP1098" s="211"/>
      <c r="AQ1098" s="202"/>
    </row>
    <row r="1099" spans="1:43" ht="15" customHeight="1" x14ac:dyDescent="0.25">
      <c r="A1099" s="369">
        <v>127</v>
      </c>
      <c r="B1099" s="354" t="s">
        <v>458</v>
      </c>
      <c r="C1099" s="352" t="s">
        <v>459</v>
      </c>
      <c r="D1099" s="340" t="s">
        <v>870</v>
      </c>
      <c r="E1099" s="343">
        <v>2387074.31</v>
      </c>
      <c r="F1099" s="7" t="s">
        <v>343</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8">
        <v>201213</v>
      </c>
      <c r="AN1099" s="192"/>
      <c r="AO1099" s="202">
        <v>2</v>
      </c>
      <c r="AP1099" s="211">
        <v>177414</v>
      </c>
      <c r="AQ1099" s="202" t="s">
        <v>1384</v>
      </c>
    </row>
    <row r="1100" spans="1:43" x14ac:dyDescent="0.25">
      <c r="A1100" s="370"/>
      <c r="B1100" s="355"/>
      <c r="C1100" s="353"/>
      <c r="D1100" s="341"/>
      <c r="E1100" s="344"/>
      <c r="F1100" s="7" t="s">
        <v>457</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8">
        <v>450000</v>
      </c>
      <c r="AN1100" s="192"/>
      <c r="AO1100" s="202">
        <v>1</v>
      </c>
      <c r="AP1100" s="211">
        <v>30000</v>
      </c>
      <c r="AQ1100" s="202" t="s">
        <v>1292</v>
      </c>
    </row>
    <row r="1101" spans="1:43" x14ac:dyDescent="0.25">
      <c r="A1101" s="370"/>
      <c r="B1101" s="355"/>
      <c r="C1101" s="353"/>
      <c r="D1101" s="341"/>
      <c r="E1101" s="344"/>
      <c r="F1101" s="7" t="s">
        <v>51</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8">
        <v>111213</v>
      </c>
      <c r="AN1101" s="192"/>
      <c r="AO1101" s="202">
        <v>2</v>
      </c>
      <c r="AP1101" s="211">
        <v>80000</v>
      </c>
      <c r="AQ1101" s="202" t="s">
        <v>1293</v>
      </c>
    </row>
    <row r="1102" spans="1:43" x14ac:dyDescent="0.25">
      <c r="A1102" s="370"/>
      <c r="B1102" s="355"/>
      <c r="C1102" s="353"/>
      <c r="D1102" s="341"/>
      <c r="E1102" s="344"/>
      <c r="F1102" s="7" t="s">
        <v>371</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8">
        <v>200000</v>
      </c>
      <c r="AN1102" s="192"/>
      <c r="AO1102" s="202"/>
      <c r="AP1102" s="211"/>
      <c r="AQ1102" s="202"/>
    </row>
    <row r="1103" spans="1:43" x14ac:dyDescent="0.25">
      <c r="A1103" s="370"/>
      <c r="B1103" s="355"/>
      <c r="C1103" s="353"/>
      <c r="D1103" s="341"/>
      <c r="E1103" s="344"/>
      <c r="F1103" s="7" t="s">
        <v>53</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8">
        <v>1033434</v>
      </c>
      <c r="AN1103" s="192"/>
      <c r="AO1103" s="202"/>
      <c r="AP1103" s="211"/>
      <c r="AQ1103" s="202"/>
    </row>
    <row r="1104" spans="1:43" x14ac:dyDescent="0.25">
      <c r="A1104" s="370"/>
      <c r="B1104" s="355"/>
      <c r="C1104" s="353"/>
      <c r="D1104" s="341"/>
      <c r="E1104" s="344"/>
      <c r="F1104" s="7" t="s">
        <v>147</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8">
        <v>81213</v>
      </c>
      <c r="AN1104" s="192"/>
      <c r="AO1104" s="202"/>
      <c r="AP1104" s="211"/>
      <c r="AQ1104" s="202"/>
    </row>
    <row r="1105" spans="1:43" x14ac:dyDescent="0.25">
      <c r="A1105" s="370"/>
      <c r="B1105" s="355"/>
      <c r="C1105" s="353"/>
      <c r="D1105" s="341"/>
      <c r="E1105" s="344"/>
      <c r="F1105" s="7" t="s">
        <v>460</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8">
        <v>150000</v>
      </c>
      <c r="AN1105" s="192"/>
      <c r="AO1105" s="202"/>
      <c r="AP1105" s="211"/>
      <c r="AQ1105" s="202"/>
    </row>
    <row r="1106" spans="1:43" x14ac:dyDescent="0.25">
      <c r="A1106" s="370"/>
      <c r="B1106" s="355"/>
      <c r="C1106" s="353"/>
      <c r="D1106" s="341"/>
      <c r="E1106" s="344"/>
      <c r="F1106" s="7" t="s">
        <v>461</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8">
        <v>120000</v>
      </c>
      <c r="AN1106" s="192"/>
      <c r="AO1106" s="202"/>
      <c r="AP1106" s="211"/>
      <c r="AQ1106" s="202"/>
    </row>
    <row r="1107" spans="1:43" x14ac:dyDescent="0.25">
      <c r="A1107" s="371"/>
      <c r="B1107" s="356"/>
      <c r="C1107" s="357"/>
      <c r="D1107" s="342"/>
      <c r="E1107" s="345"/>
      <c r="F1107" s="7" t="s">
        <v>55</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8">
        <v>40000</v>
      </c>
      <c r="AN1107" s="192"/>
      <c r="AO1107" s="202"/>
      <c r="AP1107" s="211"/>
      <c r="AQ1107" s="202"/>
    </row>
    <row r="1108" spans="1:43" x14ac:dyDescent="0.25">
      <c r="A1108" s="69"/>
      <c r="B1108" s="23" t="s">
        <v>16</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94">
        <f>SUM(AM1099:AM1107)</f>
        <v>2387073</v>
      </c>
      <c r="AN1108" s="193">
        <f>AM1108/E1099</f>
        <v>0.99999945121105172</v>
      </c>
      <c r="AO1108" s="202"/>
      <c r="AP1108" s="211"/>
      <c r="AQ1108" s="202"/>
    </row>
    <row r="1109" spans="1:43" ht="15" customHeight="1" x14ac:dyDescent="0.25">
      <c r="A1109" s="369">
        <v>128</v>
      </c>
      <c r="B1109" s="354" t="s">
        <v>462</v>
      </c>
      <c r="C1109" s="352" t="s">
        <v>453</v>
      </c>
      <c r="D1109" s="346" t="s">
        <v>871</v>
      </c>
      <c r="E1109" s="366">
        <v>4693017.0200000005</v>
      </c>
      <c r="F1109" s="46" t="s">
        <v>457</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v>400000</v>
      </c>
      <c r="AN1109" s="192"/>
      <c r="AO1109" s="202">
        <v>1</v>
      </c>
      <c r="AP1109" s="211">
        <v>30000</v>
      </c>
      <c r="AQ1109" s="202" t="s">
        <v>1222</v>
      </c>
    </row>
    <row r="1110" spans="1:43" x14ac:dyDescent="0.25">
      <c r="A1110" s="370"/>
      <c r="B1110" s="355"/>
      <c r="C1110" s="353"/>
      <c r="D1110" s="364"/>
      <c r="E1110" s="367"/>
      <c r="F1110" s="46" t="s">
        <v>51</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v>320000</v>
      </c>
      <c r="AN1110" s="192"/>
      <c r="AO1110" s="202">
        <v>8</v>
      </c>
      <c r="AP1110" s="211">
        <v>320000</v>
      </c>
      <c r="AQ1110" s="202" t="s">
        <v>1478</v>
      </c>
    </row>
    <row r="1111" spans="1:43" x14ac:dyDescent="0.25">
      <c r="A1111" s="370"/>
      <c r="B1111" s="355"/>
      <c r="C1111" s="353"/>
      <c r="D1111" s="364"/>
      <c r="E1111" s="367"/>
      <c r="F1111" s="46" t="s">
        <v>81</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v>485000</v>
      </c>
      <c r="AN1111" s="192"/>
      <c r="AO1111" s="202">
        <v>2</v>
      </c>
      <c r="AP1111" s="211">
        <v>160700</v>
      </c>
      <c r="AQ1111" s="202"/>
    </row>
    <row r="1112" spans="1:43" x14ac:dyDescent="0.25">
      <c r="A1112" s="370"/>
      <c r="B1112" s="355"/>
      <c r="C1112" s="353"/>
      <c r="D1112" s="364"/>
      <c r="E1112" s="367"/>
      <c r="F1112" s="46" t="s">
        <v>53</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v>1829377</v>
      </c>
      <c r="AN1112" s="192"/>
      <c r="AO1112" s="202">
        <v>12</v>
      </c>
      <c r="AP1112" s="211">
        <v>833843.22</v>
      </c>
      <c r="AQ1112" s="202"/>
    </row>
    <row r="1113" spans="1:43" x14ac:dyDescent="0.25">
      <c r="A1113" s="370"/>
      <c r="B1113" s="355"/>
      <c r="C1113" s="353"/>
      <c r="D1113" s="364"/>
      <c r="E1113" s="367"/>
      <c r="F1113" s="46" t="s">
        <v>54</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v>150000</v>
      </c>
      <c r="AN1113" s="192"/>
      <c r="AO1113" s="202"/>
      <c r="AP1113" s="211"/>
      <c r="AQ1113" s="202"/>
    </row>
    <row r="1114" spans="1:43" x14ac:dyDescent="0.25">
      <c r="A1114" s="370"/>
      <c r="B1114" s="355"/>
      <c r="C1114" s="353"/>
      <c r="D1114" s="364"/>
      <c r="E1114" s="367"/>
      <c r="F1114" s="46" t="s">
        <v>55</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v>60000</v>
      </c>
      <c r="AN1114" s="192"/>
      <c r="AO1114" s="202"/>
      <c r="AP1114" s="211"/>
      <c r="AQ1114" s="202"/>
    </row>
    <row r="1115" spans="1:43" x14ac:dyDescent="0.25">
      <c r="A1115" s="370"/>
      <c r="B1115" s="355"/>
      <c r="C1115" s="353"/>
      <c r="D1115" s="364"/>
      <c r="E1115" s="367"/>
      <c r="F1115" s="46" t="s">
        <v>463</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v>111213.41</v>
      </c>
      <c r="AN1115" s="192"/>
      <c r="AO1115" s="202"/>
      <c r="AP1115" s="211"/>
      <c r="AQ1115" s="202"/>
    </row>
    <row r="1116" spans="1:43" x14ac:dyDescent="0.25">
      <c r="A1116" s="370"/>
      <c r="B1116" s="355"/>
      <c r="C1116" s="353"/>
      <c r="D1116" s="364"/>
      <c r="E1116" s="367"/>
      <c r="F1116" s="46" t="s">
        <v>343</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v>561213.61</v>
      </c>
      <c r="AN1116" s="192"/>
      <c r="AO1116" s="202"/>
      <c r="AP1116" s="211"/>
      <c r="AQ1116" s="202"/>
    </row>
    <row r="1117" spans="1:43" x14ac:dyDescent="0.25">
      <c r="A1117" s="370"/>
      <c r="B1117" s="355"/>
      <c r="C1117" s="353"/>
      <c r="D1117" s="364"/>
      <c r="E1117" s="367"/>
      <c r="F1117" s="46" t="s">
        <v>86</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v>300000</v>
      </c>
      <c r="AN1117" s="192"/>
      <c r="AO1117" s="202"/>
      <c r="AP1117" s="211"/>
      <c r="AQ1117" s="202"/>
    </row>
    <row r="1118" spans="1:43" x14ac:dyDescent="0.25">
      <c r="A1118" s="370"/>
      <c r="B1118" s="355"/>
      <c r="C1118" s="353"/>
      <c r="D1118" s="364"/>
      <c r="E1118" s="367"/>
      <c r="F1118" s="46" t="s">
        <v>147</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v>200000</v>
      </c>
      <c r="AN1118" s="192"/>
      <c r="AO1118" s="202"/>
      <c r="AP1118" s="211"/>
      <c r="AQ1118" s="202"/>
    </row>
    <row r="1119" spans="1:43" x14ac:dyDescent="0.25">
      <c r="A1119" s="370"/>
      <c r="B1119" s="355"/>
      <c r="C1119" s="353"/>
      <c r="D1119" s="364"/>
      <c r="E1119" s="367"/>
      <c r="F1119" s="46" t="s">
        <v>213</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v>261213.43</v>
      </c>
      <c r="AN1119" s="192"/>
      <c r="AO1119" s="202"/>
      <c r="AP1119" s="211"/>
      <c r="AQ1119" s="202"/>
    </row>
    <row r="1120" spans="1:43" x14ac:dyDescent="0.25">
      <c r="A1120" s="371"/>
      <c r="B1120" s="356"/>
      <c r="C1120" s="357"/>
      <c r="D1120" s="365"/>
      <c r="E1120" s="368"/>
      <c r="F1120" s="46" t="s">
        <v>464</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v>15000</v>
      </c>
      <c r="AN1120" s="192"/>
      <c r="AO1120" s="202"/>
      <c r="AP1120" s="211"/>
      <c r="AQ1120" s="202"/>
    </row>
    <row r="1121" spans="1:44" x14ac:dyDescent="0.25">
      <c r="A1121" s="69"/>
      <c r="B1121" s="23" t="s">
        <v>16</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94">
        <f>SUM(AM1109:AM1120)</f>
        <v>4693017.4499999993</v>
      </c>
      <c r="AN1121" s="193">
        <f>AM1121/E1109</f>
        <v>1.0000000916254932</v>
      </c>
      <c r="AO1121" s="202"/>
      <c r="AP1121" s="211"/>
      <c r="AQ1121" s="202"/>
    </row>
    <row r="1122" spans="1:44" x14ac:dyDescent="0.25">
      <c r="A1122" s="369">
        <v>129</v>
      </c>
      <c r="B1122" s="420" t="s">
        <v>466</v>
      </c>
      <c r="C1122" s="443" t="s">
        <v>467</v>
      </c>
      <c r="D1122" s="340" t="s">
        <v>808</v>
      </c>
      <c r="E1122" s="430">
        <v>999323.1399999999</v>
      </c>
      <c r="F1122" s="7" t="s">
        <v>231</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v>100000</v>
      </c>
      <c r="AN1122" s="192"/>
      <c r="AO1122" s="202">
        <v>2</v>
      </c>
      <c r="AP1122" s="211">
        <v>100000</v>
      </c>
      <c r="AQ1122" s="202" t="s">
        <v>1457</v>
      </c>
    </row>
    <row r="1123" spans="1:44" x14ac:dyDescent="0.25">
      <c r="A1123" s="370"/>
      <c r="B1123" s="421"/>
      <c r="C1123" s="428"/>
      <c r="D1123" s="341"/>
      <c r="E1123" s="431"/>
      <c r="F1123" s="7" t="s">
        <v>468</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v>40000</v>
      </c>
      <c r="AN1123" s="192"/>
      <c r="AO1123" s="202"/>
      <c r="AP1123" s="211"/>
      <c r="AQ1123" s="202" t="s">
        <v>1458</v>
      </c>
    </row>
    <row r="1124" spans="1:44" x14ac:dyDescent="0.25">
      <c r="A1124" s="370"/>
      <c r="B1124" s="421"/>
      <c r="C1124" s="428"/>
      <c r="D1124" s="341"/>
      <c r="E1124" s="431"/>
      <c r="F1124" s="7" t="s">
        <v>465</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v>450363.06</v>
      </c>
      <c r="AN1124" s="192"/>
      <c r="AO1124" s="202">
        <v>5</v>
      </c>
      <c r="AP1124" s="211">
        <v>448297</v>
      </c>
      <c r="AQ1124" s="202" t="s">
        <v>1459</v>
      </c>
    </row>
    <row r="1125" spans="1:44" x14ac:dyDescent="0.25">
      <c r="A1125" s="370"/>
      <c r="B1125" s="421"/>
      <c r="C1125" s="428"/>
      <c r="D1125" s="341"/>
      <c r="E1125" s="431"/>
      <c r="F1125" s="7" t="s">
        <v>308</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v>105000</v>
      </c>
      <c r="AN1125" s="192"/>
      <c r="AO1125" s="202">
        <v>3</v>
      </c>
      <c r="AP1125" s="211">
        <v>45000</v>
      </c>
      <c r="AQ1125" s="202" t="s">
        <v>1460</v>
      </c>
    </row>
    <row r="1126" spans="1:44" x14ac:dyDescent="0.25">
      <c r="A1126" s="370"/>
      <c r="B1126" s="421"/>
      <c r="C1126" s="428"/>
      <c r="D1126" s="341"/>
      <c r="E1126" s="431"/>
      <c r="F1126" s="7" t="s">
        <v>43</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v>112000</v>
      </c>
      <c r="AN1126" s="192"/>
      <c r="AO1126" s="202">
        <v>1</v>
      </c>
      <c r="AP1126" s="211">
        <v>111942</v>
      </c>
      <c r="AQ1126" s="202" t="s">
        <v>1461</v>
      </c>
    </row>
    <row r="1127" spans="1:44" x14ac:dyDescent="0.25">
      <c r="A1127" s="371"/>
      <c r="B1127" s="422"/>
      <c r="C1127" s="429"/>
      <c r="D1127" s="342"/>
      <c r="E1127" s="432"/>
      <c r="F1127" s="7" t="s">
        <v>310</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v>100000</v>
      </c>
      <c r="AN1127" s="192"/>
      <c r="AO1127" s="202">
        <v>2</v>
      </c>
      <c r="AP1127" s="211">
        <v>100000</v>
      </c>
      <c r="AQ1127" s="202" t="s">
        <v>1462</v>
      </c>
    </row>
    <row r="1128" spans="1:44" x14ac:dyDescent="0.25">
      <c r="A1128" s="209"/>
      <c r="B1128" s="261"/>
      <c r="C1128" s="267"/>
      <c r="D1128" s="233"/>
      <c r="E1128" s="268"/>
      <c r="F1128" s="77" t="s">
        <v>470</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v>20000</v>
      </c>
      <c r="AN1128" s="192"/>
      <c r="AO1128" s="202"/>
      <c r="AP1128" s="211"/>
      <c r="AQ1128" s="202" t="s">
        <v>1588</v>
      </c>
    </row>
    <row r="1129" spans="1:44" x14ac:dyDescent="0.25">
      <c r="A1129" s="209"/>
      <c r="B1129" s="261"/>
      <c r="C1129" s="267"/>
      <c r="D1129" s="233"/>
      <c r="E1129" s="268"/>
      <c r="F1129" s="77" t="s">
        <v>471</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v>50000</v>
      </c>
      <c r="AN1129" s="192"/>
      <c r="AO1129" s="202"/>
      <c r="AP1129" s="211"/>
      <c r="AQ1129" s="202" t="s">
        <v>1588</v>
      </c>
    </row>
    <row r="1130" spans="1:44" x14ac:dyDescent="0.25">
      <c r="A1130" s="209"/>
      <c r="B1130" s="261"/>
      <c r="C1130" s="267"/>
      <c r="D1130" s="233"/>
      <c r="E1130" s="268"/>
      <c r="F1130" s="77" t="s">
        <v>744</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v>21960.09</v>
      </c>
      <c r="AN1130" s="192"/>
      <c r="AO1130" s="202"/>
      <c r="AP1130" s="211"/>
      <c r="AQ1130" s="202" t="s">
        <v>1589</v>
      </c>
    </row>
    <row r="1131" spans="1:44" x14ac:dyDescent="0.25">
      <c r="A1131" s="69"/>
      <c r="B1131" s="23" t="s">
        <v>16</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94">
        <f>SUM(AM1122:AM1130)</f>
        <v>999323.15</v>
      </c>
      <c r="AN1131" s="193">
        <f>AM1131/E1122</f>
        <v>1.0000000100067734</v>
      </c>
      <c r="AO1131" s="202"/>
      <c r="AP1131" s="211"/>
      <c r="AQ1131" s="202"/>
    </row>
    <row r="1132" spans="1:44" ht="15" customHeight="1" x14ac:dyDescent="0.25">
      <c r="A1132" s="335">
        <v>130</v>
      </c>
      <c r="B1132" s="334" t="s">
        <v>469</v>
      </c>
      <c r="C1132" s="333" t="s">
        <v>467</v>
      </c>
      <c r="D1132" s="332" t="s">
        <v>807</v>
      </c>
      <c r="E1132" s="331">
        <v>1056608.1179000002</v>
      </c>
      <c r="F1132" s="7" t="s">
        <v>308</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8">
        <v>60000</v>
      </c>
      <c r="AN1132" s="192"/>
      <c r="AO1132" s="202"/>
      <c r="AP1132" s="211"/>
      <c r="AQ1132" s="202" t="s">
        <v>1765</v>
      </c>
      <c r="AR1132" t="s">
        <v>1159</v>
      </c>
    </row>
    <row r="1133" spans="1:44" x14ac:dyDescent="0.25">
      <c r="A1133" s="335"/>
      <c r="B1133" s="334"/>
      <c r="C1133" s="333"/>
      <c r="D1133" s="332"/>
      <c r="E1133" s="331"/>
      <c r="F1133" s="7" t="s">
        <v>43</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8">
        <v>118717</v>
      </c>
      <c r="AN1133" s="192"/>
      <c r="AO1133" s="202">
        <v>1</v>
      </c>
      <c r="AP1133" s="211">
        <v>74692</v>
      </c>
      <c r="AQ1133" s="202"/>
      <c r="AR1133" t="s">
        <v>1178</v>
      </c>
    </row>
    <row r="1134" spans="1:44" x14ac:dyDescent="0.25">
      <c r="A1134" s="335"/>
      <c r="B1134" s="334"/>
      <c r="C1134" s="333"/>
      <c r="D1134" s="332"/>
      <c r="E1134" s="331"/>
      <c r="F1134" s="7" t="s">
        <v>310</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8">
        <v>50000</v>
      </c>
      <c r="AN1134" s="192"/>
      <c r="AO1134" s="202"/>
      <c r="AP1134" s="211"/>
      <c r="AQ1134" s="202"/>
    </row>
    <row r="1135" spans="1:44" x14ac:dyDescent="0.25">
      <c r="A1135" s="335"/>
      <c r="B1135" s="334"/>
      <c r="C1135" s="333"/>
      <c r="D1135" s="332"/>
      <c r="E1135" s="331"/>
      <c r="F1135" s="7" t="s">
        <v>231</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8">
        <v>360000</v>
      </c>
      <c r="AN1135" s="192"/>
      <c r="AO1135" s="202">
        <v>4</v>
      </c>
      <c r="AP1135" s="211">
        <v>260000</v>
      </c>
      <c r="AQ1135" s="202" t="s">
        <v>1766</v>
      </c>
      <c r="AR1135" t="s">
        <v>1179</v>
      </c>
    </row>
    <row r="1136" spans="1:44" x14ac:dyDescent="0.25">
      <c r="A1136" s="335"/>
      <c r="B1136" s="334"/>
      <c r="C1136" s="333"/>
      <c r="D1136" s="332"/>
      <c r="E1136" s="331"/>
      <c r="F1136" s="7" t="s">
        <v>468</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8">
        <v>100000</v>
      </c>
      <c r="AN1136" s="192"/>
      <c r="AO1136" s="202"/>
      <c r="AP1136" s="211"/>
      <c r="AQ1136" s="202" t="s">
        <v>1767</v>
      </c>
    </row>
    <row r="1137" spans="1:44" x14ac:dyDescent="0.25">
      <c r="A1137" s="335"/>
      <c r="B1137" s="334"/>
      <c r="C1137" s="333"/>
      <c r="D1137" s="332"/>
      <c r="E1137" s="331"/>
      <c r="F1137" s="7" t="s">
        <v>465</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8">
        <v>296000</v>
      </c>
      <c r="AN1137" s="192"/>
      <c r="AO1137" s="202">
        <v>3</v>
      </c>
      <c r="AP1137" s="211">
        <v>295943</v>
      </c>
      <c r="AQ1137" s="202" t="s">
        <v>1768</v>
      </c>
      <c r="AR1137" t="s">
        <v>1180</v>
      </c>
    </row>
    <row r="1138" spans="1:44" x14ac:dyDescent="0.25">
      <c r="A1138" s="335"/>
      <c r="B1138" s="334"/>
      <c r="C1138" s="333"/>
      <c r="D1138" s="332"/>
      <c r="E1138" s="331"/>
      <c r="F1138" s="7" t="s">
        <v>470</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8">
        <v>10000</v>
      </c>
      <c r="AN1138" s="192"/>
      <c r="AO1138" s="202"/>
      <c r="AP1138" s="211"/>
      <c r="AQ1138" s="202" t="s">
        <v>1769</v>
      </c>
    </row>
    <row r="1139" spans="1:44" x14ac:dyDescent="0.25">
      <c r="A1139" s="335"/>
      <c r="B1139" s="334"/>
      <c r="C1139" s="333"/>
      <c r="D1139" s="332"/>
      <c r="E1139" s="331"/>
      <c r="F1139" s="7" t="s">
        <v>471</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8">
        <v>57434</v>
      </c>
      <c r="AN1139" s="192"/>
      <c r="AO1139" s="202">
        <v>1</v>
      </c>
      <c r="AP1139" s="211">
        <v>28649</v>
      </c>
      <c r="AQ1139" s="202"/>
      <c r="AR1139" t="s">
        <v>1181</v>
      </c>
    </row>
    <row r="1140" spans="1:44" x14ac:dyDescent="0.25">
      <c r="A1140" s="69"/>
      <c r="B1140" s="23" t="s">
        <v>16</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94">
        <f>SUM(AM1132:AM1139)</f>
        <v>1052151</v>
      </c>
      <c r="AN1140" s="193">
        <f>AM1140/E1132</f>
        <v>0.99578167361721703</v>
      </c>
      <c r="AO1140" s="202"/>
      <c r="AP1140" s="211"/>
      <c r="AQ1140" s="202"/>
    </row>
    <row r="1141" spans="1:44" s="213" customFormat="1" x14ac:dyDescent="0.25">
      <c r="A1141" s="301"/>
      <c r="B1141" s="295"/>
      <c r="C1141" s="296"/>
      <c r="D1141" s="297"/>
      <c r="E1141" s="216"/>
      <c r="F1141" s="300" t="s">
        <v>118</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98">
        <v>10000</v>
      </c>
      <c r="AN1141" s="299"/>
      <c r="AO1141" s="212">
        <v>1</v>
      </c>
      <c r="AP1141" s="227">
        <v>10000</v>
      </c>
      <c r="AQ1141" s="212" t="s">
        <v>1387</v>
      </c>
    </row>
    <row r="1142" spans="1:44" ht="15" customHeight="1" x14ac:dyDescent="0.25">
      <c r="A1142" s="369">
        <v>131</v>
      </c>
      <c r="B1142" s="354" t="s">
        <v>472</v>
      </c>
      <c r="C1142" s="352" t="s">
        <v>473</v>
      </c>
      <c r="D1142" s="332" t="s">
        <v>801</v>
      </c>
      <c r="E1142" s="180"/>
      <c r="F1142" s="7" t="s">
        <v>699</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8">
        <v>60000</v>
      </c>
      <c r="AN1142" s="192"/>
      <c r="AO1142" s="202">
        <v>4</v>
      </c>
      <c r="AP1142" s="211">
        <v>60000</v>
      </c>
      <c r="AQ1142" s="202" t="s">
        <v>1387</v>
      </c>
    </row>
    <row r="1143" spans="1:44" x14ac:dyDescent="0.25">
      <c r="A1143" s="370"/>
      <c r="B1143" s="355"/>
      <c r="C1143" s="353"/>
      <c r="D1143" s="332"/>
      <c r="E1143" s="139"/>
      <c r="F1143" s="7" t="s">
        <v>350</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8">
        <v>163189</v>
      </c>
      <c r="AN1143" s="192"/>
      <c r="AO1143" s="202">
        <v>4</v>
      </c>
      <c r="AP1143" s="211">
        <v>163189</v>
      </c>
      <c r="AQ1143" s="202" t="s">
        <v>1387</v>
      </c>
    </row>
    <row r="1144" spans="1:44" x14ac:dyDescent="0.25">
      <c r="A1144" s="370"/>
      <c r="B1144" s="355"/>
      <c r="C1144" s="353"/>
      <c r="D1144" s="332"/>
      <c r="E1144" s="142">
        <v>2250025.4989999998</v>
      </c>
      <c r="F1144" s="7" t="s">
        <v>684</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8">
        <v>280000</v>
      </c>
      <c r="AN1144" s="192"/>
      <c r="AO1144" s="202">
        <v>7</v>
      </c>
      <c r="AP1144" s="211">
        <v>280000</v>
      </c>
      <c r="AQ1144" s="202" t="s">
        <v>1387</v>
      </c>
    </row>
    <row r="1145" spans="1:44" x14ac:dyDescent="0.25">
      <c r="A1145" s="370"/>
      <c r="B1145" s="355"/>
      <c r="C1145" s="353"/>
      <c r="D1145" s="332"/>
      <c r="E1145" s="142"/>
      <c r="F1145" s="7" t="s">
        <v>797</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8">
        <v>270000</v>
      </c>
      <c r="AN1145" s="192"/>
      <c r="AO1145" s="202">
        <v>5</v>
      </c>
      <c r="AP1145" s="211">
        <v>270000</v>
      </c>
      <c r="AQ1145" s="202" t="s">
        <v>1387</v>
      </c>
    </row>
    <row r="1146" spans="1:44" x14ac:dyDescent="0.25">
      <c r="A1146" s="370"/>
      <c r="B1146" s="355"/>
      <c r="C1146" s="353"/>
      <c r="D1146" s="332"/>
      <c r="E1146" s="139"/>
      <c r="F1146" s="7" t="s">
        <v>353</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8">
        <v>136855</v>
      </c>
      <c r="AN1146" s="192"/>
      <c r="AO1146" s="202">
        <v>2</v>
      </c>
      <c r="AP1146" s="211">
        <v>136855</v>
      </c>
      <c r="AQ1146" s="202" t="s">
        <v>1387</v>
      </c>
    </row>
    <row r="1147" spans="1:44" x14ac:dyDescent="0.25">
      <c r="A1147" s="370"/>
      <c r="B1147" s="355"/>
      <c r="C1147" s="353"/>
      <c r="D1147" s="332"/>
      <c r="E1147" s="139"/>
      <c r="F1147" s="7" t="s">
        <v>160</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8">
        <v>1192620.5</v>
      </c>
      <c r="AN1147" s="192"/>
      <c r="AO1147" s="202">
        <v>15</v>
      </c>
      <c r="AP1147" s="211">
        <v>1192620</v>
      </c>
      <c r="AQ1147" s="202" t="s">
        <v>1387</v>
      </c>
    </row>
    <row r="1148" spans="1:44" x14ac:dyDescent="0.25">
      <c r="A1148" s="370"/>
      <c r="B1148" s="355"/>
      <c r="C1148" s="353"/>
      <c r="D1148" s="332"/>
      <c r="E1148" s="139"/>
      <c r="F1148" s="77" t="s">
        <v>161</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8">
        <v>54971</v>
      </c>
      <c r="AN1148" s="192"/>
      <c r="AO1148" s="202">
        <v>2</v>
      </c>
      <c r="AP1148" s="211">
        <v>54971</v>
      </c>
      <c r="AQ1148" s="202" t="s">
        <v>1387</v>
      </c>
    </row>
    <row r="1149" spans="1:44" x14ac:dyDescent="0.25">
      <c r="A1149" s="371"/>
      <c r="B1149" s="356"/>
      <c r="C1149" s="357"/>
      <c r="D1149" s="332"/>
      <c r="E1149" s="17"/>
      <c r="F1149" s="77" t="s">
        <v>800</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8">
        <v>82390</v>
      </c>
      <c r="AN1149" s="192"/>
      <c r="AO1149" s="202">
        <v>1</v>
      </c>
      <c r="AP1149" s="211">
        <v>82390</v>
      </c>
      <c r="AQ1149" s="202" t="s">
        <v>1387</v>
      </c>
    </row>
    <row r="1150" spans="1:44" x14ac:dyDescent="0.25">
      <c r="A1150" s="69"/>
      <c r="B1150" s="23" t="s">
        <v>16</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94">
        <f>SUM(AM1141:AM1149)</f>
        <v>2250025.5</v>
      </c>
      <c r="AN1150" s="193">
        <f>AM1150/E1144</f>
        <v>1.0000000004444394</v>
      </c>
      <c r="AO1150" s="202"/>
      <c r="AP1150" s="211"/>
      <c r="AQ1150" s="202"/>
    </row>
    <row r="1151" spans="1:44" x14ac:dyDescent="0.25">
      <c r="A1151" s="369">
        <v>132</v>
      </c>
      <c r="B1151" s="354" t="s">
        <v>474</v>
      </c>
      <c r="C1151" s="352" t="s">
        <v>473</v>
      </c>
      <c r="D1151" s="340" t="s">
        <v>802</v>
      </c>
      <c r="E1151" s="343">
        <v>1881374.12</v>
      </c>
      <c r="F1151" s="7" t="s">
        <v>118</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v>652738</v>
      </c>
      <c r="AN1151" s="192"/>
      <c r="AO1151" s="202">
        <v>6</v>
      </c>
      <c r="AP1151" s="211">
        <v>652738</v>
      </c>
      <c r="AQ1151" s="202"/>
    </row>
    <row r="1152" spans="1:44" x14ac:dyDescent="0.25">
      <c r="A1152" s="370"/>
      <c r="B1152" s="355"/>
      <c r="C1152" s="353"/>
      <c r="D1152" s="341"/>
      <c r="E1152" s="344"/>
      <c r="F1152" s="7" t="s">
        <v>131</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v>118652</v>
      </c>
      <c r="AN1152" s="192"/>
      <c r="AO1152" s="202">
        <v>2</v>
      </c>
      <c r="AP1152" s="211">
        <v>118652</v>
      </c>
      <c r="AQ1152" s="202"/>
    </row>
    <row r="1153" spans="1:43" x14ac:dyDescent="0.25">
      <c r="A1153" s="370"/>
      <c r="B1153" s="355"/>
      <c r="C1153" s="353"/>
      <c r="D1153" s="341"/>
      <c r="E1153" s="344"/>
      <c r="F1153" s="7" t="s">
        <v>117</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v>602264</v>
      </c>
      <c r="AN1153" s="192"/>
      <c r="AO1153" s="202">
        <v>11</v>
      </c>
      <c r="AP1153" s="211">
        <v>602264</v>
      </c>
      <c r="AQ1153" s="202"/>
    </row>
    <row r="1154" spans="1:43" x14ac:dyDescent="0.25">
      <c r="A1154" s="370"/>
      <c r="B1154" s="355"/>
      <c r="C1154" s="353"/>
      <c r="D1154" s="341"/>
      <c r="E1154" s="344"/>
      <c r="F1154" s="7" t="s">
        <v>258</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v>59997</v>
      </c>
      <c r="AN1154" s="192"/>
      <c r="AO1154" s="202">
        <v>1</v>
      </c>
      <c r="AP1154" s="211">
        <v>59997</v>
      </c>
      <c r="AQ1154" s="202"/>
    </row>
    <row r="1155" spans="1:43" x14ac:dyDescent="0.25">
      <c r="A1155" s="370"/>
      <c r="B1155" s="355"/>
      <c r="C1155" s="353"/>
      <c r="D1155" s="341"/>
      <c r="E1155" s="344"/>
      <c r="F1155" s="7" t="s">
        <v>278</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v>100000</v>
      </c>
      <c r="AN1155" s="192"/>
      <c r="AO1155" s="202">
        <v>1</v>
      </c>
      <c r="AP1155" s="211">
        <v>100000</v>
      </c>
      <c r="AQ1155" s="202"/>
    </row>
    <row r="1156" spans="1:43" x14ac:dyDescent="0.25">
      <c r="A1156" s="370"/>
      <c r="B1156" s="355"/>
      <c r="C1156" s="353"/>
      <c r="D1156" s="341"/>
      <c r="E1156" s="344"/>
      <c r="F1156" s="7" t="s">
        <v>171</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v>212948.52</v>
      </c>
      <c r="AN1156" s="192"/>
      <c r="AO1156" s="202">
        <v>2</v>
      </c>
      <c r="AP1156" s="211">
        <v>198157.5</v>
      </c>
      <c r="AQ1156" s="202"/>
    </row>
    <row r="1157" spans="1:43" x14ac:dyDescent="0.25">
      <c r="A1157" s="371"/>
      <c r="B1157" s="356"/>
      <c r="C1157" s="357"/>
      <c r="D1157" s="342"/>
      <c r="E1157" s="345"/>
      <c r="F1157" s="7" t="s">
        <v>113</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v>79965</v>
      </c>
      <c r="AN1157" s="192"/>
      <c r="AO1157" s="202">
        <v>1</v>
      </c>
      <c r="AP1157" s="211">
        <v>79965</v>
      </c>
      <c r="AQ1157" s="202"/>
    </row>
    <row r="1158" spans="1:43" x14ac:dyDescent="0.25">
      <c r="A1158" s="209"/>
      <c r="B1158" s="210"/>
      <c r="C1158" s="139"/>
      <c r="D1158" s="233"/>
      <c r="E1158" s="217"/>
      <c r="F1158" s="77" t="s">
        <v>116</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v>27125</v>
      </c>
      <c r="AN1158" s="192"/>
      <c r="AO1158" s="202">
        <v>1</v>
      </c>
      <c r="AP1158" s="211">
        <v>27125</v>
      </c>
      <c r="AQ1158" s="202"/>
    </row>
    <row r="1159" spans="1:43" x14ac:dyDescent="0.25">
      <c r="A1159" s="209"/>
      <c r="B1159" s="210"/>
      <c r="C1159" s="139"/>
      <c r="D1159" s="233"/>
      <c r="E1159" s="217"/>
      <c r="F1159" s="77" t="s">
        <v>115</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v>27684.6</v>
      </c>
      <c r="AN1159" s="192"/>
      <c r="AO1159" s="202">
        <v>2</v>
      </c>
      <c r="AP1159" s="211">
        <v>27684.6</v>
      </c>
      <c r="AQ1159" s="202"/>
    </row>
    <row r="1160" spans="1:43" x14ac:dyDescent="0.25">
      <c r="A1160" s="69"/>
      <c r="B1160" s="23" t="s">
        <v>16</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94">
        <f>SUM(AM1151:AM1159)</f>
        <v>1881374.12</v>
      </c>
      <c r="AN1160" s="193">
        <f>AM1160/E1151</f>
        <v>1</v>
      </c>
      <c r="AO1160" s="202"/>
      <c r="AP1160" s="211"/>
      <c r="AQ1160" s="202"/>
    </row>
    <row r="1161" spans="1:43" ht="15" customHeight="1" x14ac:dyDescent="0.25">
      <c r="A1161" s="335">
        <v>133</v>
      </c>
      <c r="B1161" s="334" t="s">
        <v>478</v>
      </c>
      <c r="C1161" s="333" t="s">
        <v>467</v>
      </c>
      <c r="D1161" s="332" t="s">
        <v>803</v>
      </c>
      <c r="E1161" s="331">
        <v>1347477.3600000003</v>
      </c>
      <c r="F1161" s="7" t="s">
        <v>475</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f>SUM(G1161:N1161)</f>
        <v>586727.55000000005</v>
      </c>
      <c r="AN1161" s="192"/>
      <c r="AO1161" s="202">
        <v>7</v>
      </c>
      <c r="AP1161" s="211">
        <v>555889</v>
      </c>
      <c r="AQ1161" s="202" t="s">
        <v>1166</v>
      </c>
    </row>
    <row r="1162" spans="1:43" x14ac:dyDescent="0.25">
      <c r="A1162" s="335"/>
      <c r="B1162" s="334"/>
      <c r="C1162" s="333"/>
      <c r="D1162" s="332"/>
      <c r="E1162" s="331"/>
      <c r="F1162" s="7" t="s">
        <v>476</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f t="shared" ref="AM1162:AM1167" si="15">SUM(G1162:N1162)</f>
        <v>13929.81</v>
      </c>
      <c r="AN1162" s="192"/>
      <c r="AO1162" s="202"/>
      <c r="AP1162" s="211"/>
      <c r="AQ1162" s="202" t="s">
        <v>1167</v>
      </c>
    </row>
    <row r="1163" spans="1:43" x14ac:dyDescent="0.25">
      <c r="A1163" s="335"/>
      <c r="B1163" s="334"/>
      <c r="C1163" s="333"/>
      <c r="D1163" s="332"/>
      <c r="E1163" s="331"/>
      <c r="F1163" s="7" t="s">
        <v>477</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f t="shared" si="15"/>
        <v>167636.72</v>
      </c>
      <c r="AN1163" s="192"/>
      <c r="AO1163" s="202">
        <v>3</v>
      </c>
      <c r="AP1163" s="211">
        <v>150000</v>
      </c>
      <c r="AQ1163" s="202" t="s">
        <v>1317</v>
      </c>
    </row>
    <row r="1164" spans="1:43" x14ac:dyDescent="0.25">
      <c r="A1164" s="335"/>
      <c r="B1164" s="334"/>
      <c r="C1164" s="333"/>
      <c r="D1164" s="332"/>
      <c r="E1164" s="331"/>
      <c r="F1164" s="7" t="s">
        <v>479</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f t="shared" si="15"/>
        <v>167636.72</v>
      </c>
      <c r="AN1164" s="192"/>
      <c r="AO1164" s="202">
        <v>1</v>
      </c>
      <c r="AP1164" s="211">
        <v>85000</v>
      </c>
      <c r="AQ1164" s="202" t="s">
        <v>1168</v>
      </c>
    </row>
    <row r="1165" spans="1:43" x14ac:dyDescent="0.25">
      <c r="A1165" s="335"/>
      <c r="B1165" s="334"/>
      <c r="C1165" s="333"/>
      <c r="D1165" s="332"/>
      <c r="E1165" s="331"/>
      <c r="F1165" s="7" t="s">
        <v>507</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f t="shared" si="15"/>
        <v>50285.37</v>
      </c>
      <c r="AN1165" s="192"/>
      <c r="AO1165" s="202">
        <v>1</v>
      </c>
      <c r="AP1165" s="211">
        <v>50285.37</v>
      </c>
      <c r="AQ1165" s="202" t="s">
        <v>1318</v>
      </c>
    </row>
    <row r="1166" spans="1:43" x14ac:dyDescent="0.25">
      <c r="A1166" s="335"/>
      <c r="B1166" s="334"/>
      <c r="C1166" s="333"/>
      <c r="D1166" s="332"/>
      <c r="E1166" s="331"/>
      <c r="F1166" s="7" t="s">
        <v>480</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f t="shared" si="15"/>
        <v>335277.28999999998</v>
      </c>
      <c r="AN1166" s="192"/>
      <c r="AO1166" s="202">
        <v>8</v>
      </c>
      <c r="AP1166" s="211">
        <v>320000</v>
      </c>
      <c r="AQ1166" s="202"/>
    </row>
    <row r="1167" spans="1:43" x14ac:dyDescent="0.25">
      <c r="A1167" s="335"/>
      <c r="B1167" s="334"/>
      <c r="C1167" s="333"/>
      <c r="D1167" s="332"/>
      <c r="E1167" s="331"/>
      <c r="F1167" s="7" t="s">
        <v>481</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f t="shared" si="15"/>
        <v>16762.330000000002</v>
      </c>
      <c r="AN1167" s="192"/>
      <c r="AO1167" s="202"/>
      <c r="AP1167" s="211"/>
      <c r="AQ1167" s="202" t="s">
        <v>1265</v>
      </c>
    </row>
    <row r="1168" spans="1:43" x14ac:dyDescent="0.25">
      <c r="A1168" s="335"/>
      <c r="B1168" s="334"/>
      <c r="C1168" s="333"/>
      <c r="D1168" s="332"/>
      <c r="E1168" s="331"/>
      <c r="F1168" s="77" t="s">
        <v>482</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v>9222</v>
      </c>
      <c r="AN1168" s="192"/>
      <c r="AO1168" s="202">
        <v>1</v>
      </c>
      <c r="AP1168" s="211">
        <v>9220</v>
      </c>
      <c r="AQ1168" s="202" t="s">
        <v>1266</v>
      </c>
    </row>
    <row r="1169" spans="1:43" x14ac:dyDescent="0.25">
      <c r="A1169" s="69"/>
      <c r="B1169" s="23" t="s">
        <v>16</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94">
        <f>SUM(AM1161:AM1168)</f>
        <v>1347477.79</v>
      </c>
      <c r="AN1169" s="193">
        <f>AM1169/E1161</f>
        <v>1.0000003191148235</v>
      </c>
      <c r="AO1169" s="202"/>
      <c r="AP1169" s="211"/>
      <c r="AQ1169" s="202"/>
    </row>
    <row r="1170" spans="1:43" ht="15" customHeight="1" x14ac:dyDescent="0.25">
      <c r="A1170" s="335">
        <v>134</v>
      </c>
      <c r="B1170" s="334" t="s">
        <v>483</v>
      </c>
      <c r="C1170" s="333" t="s">
        <v>467</v>
      </c>
      <c r="D1170" s="332" t="s">
        <v>1100</v>
      </c>
      <c r="E1170" s="336">
        <v>979529.20000000007</v>
      </c>
      <c r="F1170" s="7" t="s">
        <v>1092</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8">
        <v>404560.17</v>
      </c>
      <c r="AN1170" s="192"/>
      <c r="AO1170" s="202">
        <v>3</v>
      </c>
      <c r="AP1170" s="211">
        <v>400000</v>
      </c>
      <c r="AQ1170" s="202" t="s">
        <v>1463</v>
      </c>
    </row>
    <row r="1171" spans="1:43" x14ac:dyDescent="0.25">
      <c r="A1171" s="335"/>
      <c r="B1171" s="334"/>
      <c r="C1171" s="333"/>
      <c r="D1171" s="332"/>
      <c r="E1171" s="336"/>
      <c r="F1171" s="7" t="s">
        <v>1093</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8">
        <v>22473.8</v>
      </c>
      <c r="AN1171" s="192"/>
      <c r="AO1171" s="202"/>
      <c r="AP1171" s="211"/>
      <c r="AQ1171" s="202" t="s">
        <v>1555</v>
      </c>
    </row>
    <row r="1172" spans="1:43" x14ac:dyDescent="0.25">
      <c r="A1172" s="335"/>
      <c r="B1172" s="334"/>
      <c r="C1172" s="333"/>
      <c r="D1172" s="332"/>
      <c r="E1172" s="336"/>
      <c r="F1172" s="7" t="s">
        <v>1094</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8">
        <v>62530.37</v>
      </c>
      <c r="AN1172" s="192"/>
      <c r="AO1172" s="202"/>
      <c r="AP1172" s="211"/>
      <c r="AQ1172" s="202" t="s">
        <v>1556</v>
      </c>
    </row>
    <row r="1173" spans="1:43" x14ac:dyDescent="0.25">
      <c r="A1173" s="335"/>
      <c r="B1173" s="334"/>
      <c r="C1173" s="333"/>
      <c r="D1173" s="332"/>
      <c r="E1173" s="336"/>
      <c r="F1173" s="77" t="s">
        <v>307</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8">
        <v>17982.59</v>
      </c>
      <c r="AN1173" s="192"/>
      <c r="AO1173" s="202"/>
      <c r="AP1173" s="211"/>
      <c r="AQ1173" s="202" t="s">
        <v>1557</v>
      </c>
    </row>
    <row r="1174" spans="1:43" x14ac:dyDescent="0.25">
      <c r="A1174" s="242"/>
      <c r="B1174" s="210"/>
      <c r="C1174" s="139"/>
      <c r="D1174" s="233"/>
      <c r="E1174" s="240"/>
      <c r="F1174" s="77" t="s">
        <v>1127</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8">
        <v>179802.09</v>
      </c>
      <c r="AN1174" s="192"/>
      <c r="AO1174" s="202">
        <v>1</v>
      </c>
      <c r="AP1174" s="211">
        <v>40000</v>
      </c>
      <c r="AQ1174" s="202" t="s">
        <v>1558</v>
      </c>
    </row>
    <row r="1175" spans="1:43" x14ac:dyDescent="0.25">
      <c r="A1175" s="242"/>
      <c r="B1175" s="210"/>
      <c r="C1175" s="139"/>
      <c r="D1175" s="233"/>
      <c r="E1175" s="240"/>
      <c r="F1175" s="77" t="s">
        <v>1070</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8">
        <v>67426.3</v>
      </c>
      <c r="AN1175" s="192"/>
      <c r="AO1175" s="202"/>
      <c r="AP1175" s="211"/>
      <c r="AQ1175" s="202" t="s">
        <v>1464</v>
      </c>
    </row>
    <row r="1176" spans="1:43" x14ac:dyDescent="0.25">
      <c r="A1176" s="242"/>
      <c r="B1176" s="210"/>
      <c r="C1176" s="139"/>
      <c r="D1176" s="233"/>
      <c r="E1176" s="240"/>
      <c r="F1176" s="77" t="s">
        <v>1182</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8">
        <v>224753.89</v>
      </c>
      <c r="AN1176" s="192"/>
      <c r="AO1176" s="202">
        <v>3</v>
      </c>
      <c r="AP1176" s="211">
        <v>125577</v>
      </c>
      <c r="AQ1176" s="202" t="s">
        <v>1559</v>
      </c>
    </row>
    <row r="1177" spans="1:43" x14ac:dyDescent="0.25">
      <c r="A1177" s="69"/>
      <c r="B1177" s="23" t="s">
        <v>16</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94">
        <f>SUM(AM1170:AM1176)</f>
        <v>979529.21000000008</v>
      </c>
      <c r="AN1177" s="193">
        <f>AM1177/E1170</f>
        <v>1.0000000102089861</v>
      </c>
      <c r="AO1177" s="202"/>
      <c r="AP1177" s="211"/>
      <c r="AQ1177" s="202"/>
    </row>
    <row r="1178" spans="1:43" x14ac:dyDescent="0.25">
      <c r="A1178" s="369">
        <v>135</v>
      </c>
      <c r="B1178" s="354" t="s">
        <v>484</v>
      </c>
      <c r="C1178" s="352" t="s">
        <v>467</v>
      </c>
      <c r="D1178" s="340" t="s">
        <v>806</v>
      </c>
      <c r="E1178" s="343">
        <v>1601734.55</v>
      </c>
      <c r="F1178" s="7" t="s">
        <v>76</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8">
        <v>1111996.03</v>
      </c>
      <c r="AN1178" s="192"/>
      <c r="AO1178" s="202">
        <v>7</v>
      </c>
      <c r="AP1178" s="211">
        <v>979518</v>
      </c>
      <c r="AQ1178" s="202" t="s">
        <v>1770</v>
      </c>
    </row>
    <row r="1179" spans="1:43" x14ac:dyDescent="0.25">
      <c r="A1179" s="370"/>
      <c r="B1179" s="355"/>
      <c r="C1179" s="353"/>
      <c r="D1179" s="341"/>
      <c r="E1179" s="344"/>
      <c r="F1179" s="7" t="s">
        <v>53</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8">
        <v>79202.92</v>
      </c>
      <c r="AN1179" s="192"/>
      <c r="AO1179" s="202"/>
      <c r="AP1179" s="211"/>
      <c r="AQ1179" s="202" t="s">
        <v>1183</v>
      </c>
    </row>
    <row r="1180" spans="1:43" x14ac:dyDescent="0.25">
      <c r="A1180" s="370"/>
      <c r="B1180" s="355"/>
      <c r="C1180" s="353"/>
      <c r="D1180" s="341"/>
      <c r="E1180" s="344"/>
      <c r="F1180" s="7" t="s">
        <v>54</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8">
        <v>80000</v>
      </c>
      <c r="AN1180" s="192"/>
      <c r="AO1180" s="202"/>
      <c r="AP1180" s="211"/>
      <c r="AQ1180" s="202" t="s">
        <v>1183</v>
      </c>
    </row>
    <row r="1181" spans="1:43" x14ac:dyDescent="0.25">
      <c r="A1181" s="370"/>
      <c r="B1181" s="355"/>
      <c r="C1181" s="353"/>
      <c r="D1181" s="341"/>
      <c r="E1181" s="344"/>
      <c r="F1181" s="7" t="s">
        <v>47</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8">
        <v>90000</v>
      </c>
      <c r="AN1181" s="192"/>
      <c r="AO1181" s="202">
        <v>2</v>
      </c>
      <c r="AP1181" s="211">
        <v>80000</v>
      </c>
      <c r="AQ1181" s="202" t="s">
        <v>1771</v>
      </c>
    </row>
    <row r="1182" spans="1:43" x14ac:dyDescent="0.25">
      <c r="A1182" s="370"/>
      <c r="B1182" s="355"/>
      <c r="C1182" s="353"/>
      <c r="D1182" s="341"/>
      <c r="E1182" s="344"/>
      <c r="F1182" s="7" t="s">
        <v>51</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8">
        <v>100000</v>
      </c>
      <c r="AN1182" s="192"/>
      <c r="AO1182" s="202">
        <v>2</v>
      </c>
      <c r="AP1182" s="211">
        <v>100000</v>
      </c>
      <c r="AQ1182" s="202" t="s">
        <v>1772</v>
      </c>
    </row>
    <row r="1183" spans="1:43" x14ac:dyDescent="0.25">
      <c r="A1183" s="370"/>
      <c r="B1183" s="355"/>
      <c r="C1183" s="353"/>
      <c r="D1183" s="341"/>
      <c r="E1183" s="344"/>
      <c r="F1183" s="7" t="s">
        <v>24</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8">
        <v>105000</v>
      </c>
      <c r="AN1183" s="192"/>
      <c r="AO1183" s="202">
        <v>4</v>
      </c>
      <c r="AP1183" s="211">
        <v>60000</v>
      </c>
      <c r="AQ1183" s="202" t="s">
        <v>1773</v>
      </c>
    </row>
    <row r="1184" spans="1:43" x14ac:dyDescent="0.25">
      <c r="A1184" s="370"/>
      <c r="B1184" s="355"/>
      <c r="C1184" s="353"/>
      <c r="D1184" s="341"/>
      <c r="E1184" s="344"/>
      <c r="F1184" s="7" t="s">
        <v>112</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8">
        <v>19710.830000000002</v>
      </c>
      <c r="AN1184" s="192"/>
      <c r="AO1184" s="202"/>
      <c r="AP1184" s="211"/>
      <c r="AQ1184" s="202" t="s">
        <v>1183</v>
      </c>
    </row>
    <row r="1185" spans="1:43" x14ac:dyDescent="0.25">
      <c r="A1185" s="371"/>
      <c r="B1185" s="356"/>
      <c r="C1185" s="357"/>
      <c r="D1185" s="342"/>
      <c r="E1185" s="345"/>
      <c r="F1185" s="7" t="s">
        <v>73</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8">
        <v>15824.77</v>
      </c>
      <c r="AN1185" s="192"/>
      <c r="AO1185" s="202"/>
      <c r="AP1185" s="211"/>
      <c r="AQ1185" s="202" t="s">
        <v>1183</v>
      </c>
    </row>
    <row r="1186" spans="1:43" x14ac:dyDescent="0.25">
      <c r="A1186" s="69"/>
      <c r="B1186" s="23" t="s">
        <v>16</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94">
        <f>SUM(AM1178:AM1185)</f>
        <v>1601734.55</v>
      </c>
      <c r="AN1186" s="193">
        <f>AM1186/E1178</f>
        <v>1</v>
      </c>
      <c r="AO1186" s="202"/>
      <c r="AP1186" s="211"/>
      <c r="AQ1186" s="202"/>
    </row>
    <row r="1187" spans="1:43" x14ac:dyDescent="0.25">
      <c r="A1187" s="369">
        <v>136</v>
      </c>
      <c r="B1187" s="354" t="s">
        <v>485</v>
      </c>
      <c r="C1187" s="352" t="s">
        <v>486</v>
      </c>
      <c r="D1187" s="340" t="s">
        <v>805</v>
      </c>
      <c r="E1187" s="343">
        <v>2050025.61</v>
      </c>
      <c r="F1187" s="7" t="s">
        <v>1068</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8">
        <f>N1187+M1187+L1187+K1187+J1187+I1187+H1187+G1187</f>
        <v>9526.25</v>
      </c>
      <c r="AN1187" s="192"/>
      <c r="AO1187" s="202"/>
      <c r="AP1187" s="211"/>
      <c r="AQ1187" s="202" t="s">
        <v>1465</v>
      </c>
    </row>
    <row r="1188" spans="1:43" x14ac:dyDescent="0.25">
      <c r="A1188" s="370"/>
      <c r="B1188" s="355"/>
      <c r="C1188" s="353"/>
      <c r="D1188" s="341"/>
      <c r="E1188" s="344"/>
      <c r="F1188" s="7" t="s">
        <v>1069</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8">
        <v>54646.09</v>
      </c>
      <c r="AN1188" s="192"/>
      <c r="AO1188" s="202">
        <v>6</v>
      </c>
      <c r="AP1188" s="211">
        <v>90000</v>
      </c>
      <c r="AQ1188" s="202" t="s">
        <v>1466</v>
      </c>
    </row>
    <row r="1189" spans="1:43" x14ac:dyDescent="0.25">
      <c r="A1189" s="370"/>
      <c r="B1189" s="355"/>
      <c r="C1189" s="353"/>
      <c r="D1189" s="341"/>
      <c r="E1189" s="344"/>
      <c r="F1189" s="7" t="s">
        <v>1070</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8">
        <f t="shared" ref="AM1189:AM1197" si="16">N1189+M1189+L1189+K1189+J1189+I1189+H1189+G1189</f>
        <v>149697.99</v>
      </c>
      <c r="AN1189" s="192"/>
      <c r="AO1189" s="202">
        <v>2</v>
      </c>
      <c r="AP1189" s="211">
        <v>149109</v>
      </c>
      <c r="AQ1189" s="202" t="s">
        <v>1466</v>
      </c>
    </row>
    <row r="1190" spans="1:43" x14ac:dyDescent="0.25">
      <c r="A1190" s="370"/>
      <c r="B1190" s="355"/>
      <c r="C1190" s="353"/>
      <c r="D1190" s="341"/>
      <c r="E1190" s="344"/>
      <c r="F1190" s="7" t="s">
        <v>1071</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8">
        <f t="shared" si="16"/>
        <v>40826.730000000003</v>
      </c>
      <c r="AN1190" s="192"/>
      <c r="AO1190" s="202"/>
      <c r="AP1190" s="211"/>
      <c r="AQ1190" s="202" t="s">
        <v>1465</v>
      </c>
    </row>
    <row r="1191" spans="1:43" x14ac:dyDescent="0.25">
      <c r="A1191" s="370"/>
      <c r="B1191" s="355"/>
      <c r="C1191" s="353"/>
      <c r="D1191" s="341"/>
      <c r="E1191" s="344"/>
      <c r="F1191" s="7" t="s">
        <v>1072</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8">
        <v>50000</v>
      </c>
      <c r="AN1191" s="192"/>
      <c r="AO1191" s="202">
        <v>2</v>
      </c>
      <c r="AP1191" s="211">
        <v>50000</v>
      </c>
      <c r="AQ1191" s="202" t="s">
        <v>1466</v>
      </c>
    </row>
    <row r="1192" spans="1:43" x14ac:dyDescent="0.25">
      <c r="A1192" s="370"/>
      <c r="B1192" s="355"/>
      <c r="C1192" s="353"/>
      <c r="D1192" s="341"/>
      <c r="E1192" s="344"/>
      <c r="F1192" s="7" t="s">
        <v>1073</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8">
        <f t="shared" si="16"/>
        <v>31300.49</v>
      </c>
      <c r="AN1192" s="192"/>
      <c r="AO1192" s="202"/>
      <c r="AP1192" s="211"/>
      <c r="AQ1192" s="202" t="s">
        <v>1465</v>
      </c>
    </row>
    <row r="1193" spans="1:43" x14ac:dyDescent="0.25">
      <c r="A1193" s="370"/>
      <c r="B1193" s="355"/>
      <c r="C1193" s="353"/>
      <c r="D1193" s="341"/>
      <c r="E1193" s="344"/>
      <c r="F1193" s="7" t="s">
        <v>1074</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8">
        <v>245000</v>
      </c>
      <c r="AN1193" s="192"/>
      <c r="AO1193" s="202">
        <v>6</v>
      </c>
      <c r="AP1193" s="211">
        <v>210000</v>
      </c>
      <c r="AQ1193" s="202"/>
    </row>
    <row r="1194" spans="1:43" x14ac:dyDescent="0.25">
      <c r="A1194" s="370"/>
      <c r="B1194" s="355"/>
      <c r="C1194" s="353"/>
      <c r="D1194" s="341"/>
      <c r="E1194" s="344"/>
      <c r="F1194" s="7" t="s">
        <v>1075</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8">
        <f t="shared" si="16"/>
        <v>136089.09</v>
      </c>
      <c r="AN1194" s="192"/>
      <c r="AO1194" s="202">
        <v>1</v>
      </c>
      <c r="AP1194" s="211">
        <v>136089</v>
      </c>
      <c r="AQ1194" s="202" t="s">
        <v>1466</v>
      </c>
    </row>
    <row r="1195" spans="1:43" x14ac:dyDescent="0.25">
      <c r="A1195" s="370"/>
      <c r="B1195" s="355"/>
      <c r="C1195" s="353"/>
      <c r="D1195" s="341"/>
      <c r="E1195" s="344"/>
      <c r="F1195" s="7" t="s">
        <v>491</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8">
        <v>40757</v>
      </c>
      <c r="AN1195" s="192"/>
      <c r="AO1195" s="202">
        <v>1</v>
      </c>
      <c r="AP1195" s="211">
        <v>40757</v>
      </c>
      <c r="AQ1195" s="202"/>
    </row>
    <row r="1196" spans="1:43" x14ac:dyDescent="0.25">
      <c r="A1196" s="370"/>
      <c r="B1196" s="355"/>
      <c r="C1196" s="353"/>
      <c r="D1196" s="341"/>
      <c r="E1196" s="344"/>
      <c r="F1196" s="7" t="s">
        <v>489</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8">
        <v>1153824.28</v>
      </c>
      <c r="AN1196" s="192"/>
      <c r="AO1196" s="202">
        <v>13</v>
      </c>
      <c r="AP1196" s="211">
        <v>1141034</v>
      </c>
      <c r="AQ1196" s="202"/>
    </row>
    <row r="1197" spans="1:43" x14ac:dyDescent="0.25">
      <c r="A1197" s="371"/>
      <c r="B1197" s="356"/>
      <c r="C1197" s="357"/>
      <c r="D1197" s="342"/>
      <c r="E1197" s="345"/>
      <c r="F1197" s="7" t="s">
        <v>492</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8">
        <f t="shared" si="16"/>
        <v>138357.69</v>
      </c>
      <c r="AN1197" s="192"/>
      <c r="AO1197" s="202"/>
      <c r="AP1197" s="211"/>
      <c r="AQ1197" s="202" t="s">
        <v>1319</v>
      </c>
    </row>
    <row r="1198" spans="1:43" x14ac:dyDescent="0.25">
      <c r="A1198" s="69"/>
      <c r="B1198" s="23" t="s">
        <v>16</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94">
        <f>SUM(AM1187:AM1197)</f>
        <v>2050025.6099999999</v>
      </c>
      <c r="AN1198" s="193">
        <f>AM1198/E1187</f>
        <v>0.99999999999999989</v>
      </c>
      <c r="AO1198" s="202"/>
      <c r="AP1198" s="211"/>
      <c r="AQ1198" s="202"/>
    </row>
    <row r="1199" spans="1:43" ht="15" customHeight="1" x14ac:dyDescent="0.25">
      <c r="A1199" s="369">
        <v>137</v>
      </c>
      <c r="B1199" s="354" t="s">
        <v>490</v>
      </c>
      <c r="C1199" s="352" t="s">
        <v>467</v>
      </c>
      <c r="D1199" s="444" t="s">
        <v>809</v>
      </c>
      <c r="E1199" s="343">
        <v>1351548.3</v>
      </c>
      <c r="F1199" s="7" t="s">
        <v>308</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v>150562.38</v>
      </c>
      <c r="AN1199" s="192"/>
      <c r="AO1199" s="250">
        <v>6</v>
      </c>
      <c r="AP1199" s="251">
        <v>90000</v>
      </c>
      <c r="AQ1199" s="250" t="s">
        <v>1560</v>
      </c>
    </row>
    <row r="1200" spans="1:43" x14ac:dyDescent="0.25">
      <c r="A1200" s="370"/>
      <c r="B1200" s="355"/>
      <c r="C1200" s="353"/>
      <c r="D1200" s="445"/>
      <c r="E1200" s="344"/>
      <c r="F1200" s="7" t="s">
        <v>64</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v>158926.95000000001</v>
      </c>
      <c r="AN1200" s="192"/>
      <c r="AO1200" s="250">
        <v>5</v>
      </c>
      <c r="AP1200" s="251">
        <v>155000</v>
      </c>
      <c r="AQ1200" s="250" t="s">
        <v>1561</v>
      </c>
    </row>
    <row r="1201" spans="1:43" x14ac:dyDescent="0.25">
      <c r="A1201" s="370"/>
      <c r="B1201" s="355"/>
      <c r="C1201" s="353"/>
      <c r="D1201" s="445"/>
      <c r="E1201" s="344"/>
      <c r="F1201" s="7" t="s">
        <v>488</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v>142197.79999999999</v>
      </c>
      <c r="AN1201" s="192"/>
      <c r="AO1201" s="250">
        <v>3</v>
      </c>
      <c r="AP1201" s="251">
        <v>140000</v>
      </c>
      <c r="AQ1201" s="250" t="s">
        <v>1562</v>
      </c>
    </row>
    <row r="1202" spans="1:43" x14ac:dyDescent="0.25">
      <c r="A1202" s="370"/>
      <c r="B1202" s="355"/>
      <c r="C1202" s="353"/>
      <c r="D1202" s="445"/>
      <c r="E1202" s="344"/>
      <c r="F1202" s="7" t="s">
        <v>43</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v>108739.5</v>
      </c>
      <c r="AN1202" s="192"/>
      <c r="AO1202" s="250">
        <v>1</v>
      </c>
      <c r="AP1202" s="251">
        <v>77372</v>
      </c>
      <c r="AQ1202" s="250" t="s">
        <v>1563</v>
      </c>
    </row>
    <row r="1203" spans="1:43" x14ac:dyDescent="0.25">
      <c r="A1203" s="370"/>
      <c r="B1203" s="355"/>
      <c r="C1203" s="353"/>
      <c r="D1203" s="445"/>
      <c r="E1203" s="344"/>
      <c r="F1203" s="7" t="s">
        <v>489</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v>401499.69</v>
      </c>
      <c r="AN1203" s="192"/>
      <c r="AO1203" s="250">
        <v>5</v>
      </c>
      <c r="AP1203" s="251">
        <v>394693.31</v>
      </c>
      <c r="AQ1203" s="250" t="s">
        <v>1564</v>
      </c>
    </row>
    <row r="1204" spans="1:43" x14ac:dyDescent="0.25">
      <c r="A1204" s="370"/>
      <c r="B1204" s="355"/>
      <c r="C1204" s="353"/>
      <c r="D1204" s="445"/>
      <c r="E1204" s="344"/>
      <c r="F1204" s="7" t="s">
        <v>487</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v>83645.77</v>
      </c>
      <c r="AN1204" s="192"/>
      <c r="AO1204" s="250">
        <v>1</v>
      </c>
      <c r="AP1204" s="251">
        <v>66385</v>
      </c>
      <c r="AQ1204" s="250" t="s">
        <v>1562</v>
      </c>
    </row>
    <row r="1205" spans="1:43" x14ac:dyDescent="0.25">
      <c r="A1205" s="370"/>
      <c r="B1205" s="355"/>
      <c r="C1205" s="353"/>
      <c r="D1205" s="445"/>
      <c r="E1205" s="344"/>
      <c r="F1205" s="7" t="s">
        <v>491</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v>100374.92</v>
      </c>
      <c r="AN1205" s="192"/>
      <c r="AO1205" s="250"/>
      <c r="AP1205" s="251"/>
      <c r="AQ1205" s="250" t="s">
        <v>1565</v>
      </c>
    </row>
    <row r="1206" spans="1:43" x14ac:dyDescent="0.25">
      <c r="A1206" s="370"/>
      <c r="B1206" s="355"/>
      <c r="C1206" s="353"/>
      <c r="D1206" s="445"/>
      <c r="E1206" s="344"/>
      <c r="F1206" s="7" t="s">
        <v>310</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v>75281.19</v>
      </c>
      <c r="AN1206" s="192" t="s">
        <v>774</v>
      </c>
      <c r="AO1206" s="250"/>
      <c r="AP1206" s="251"/>
      <c r="AQ1206" s="250" t="s">
        <v>1566</v>
      </c>
    </row>
    <row r="1207" spans="1:43" x14ac:dyDescent="0.25">
      <c r="A1207" s="370"/>
      <c r="B1207" s="355"/>
      <c r="C1207" s="353"/>
      <c r="D1207" s="445"/>
      <c r="E1207" s="344"/>
      <c r="F1207" s="7" t="s">
        <v>492</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v>63403.49</v>
      </c>
      <c r="AN1207" s="192"/>
      <c r="AO1207" s="250">
        <v>1</v>
      </c>
      <c r="AP1207" s="251">
        <v>63395</v>
      </c>
      <c r="AQ1207" s="250" t="s">
        <v>1567</v>
      </c>
    </row>
    <row r="1208" spans="1:43" x14ac:dyDescent="0.25">
      <c r="A1208" s="370"/>
      <c r="B1208" s="355"/>
      <c r="C1208" s="353"/>
      <c r="D1208" s="445"/>
      <c r="E1208" s="344"/>
      <c r="F1208" s="7" t="s">
        <v>231</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v>41822.879999999997</v>
      </c>
      <c r="AN1208" s="192"/>
      <c r="AO1208" s="250"/>
      <c r="AP1208" s="251"/>
      <c r="AQ1208" s="250" t="s">
        <v>1566</v>
      </c>
    </row>
    <row r="1209" spans="1:43" x14ac:dyDescent="0.25">
      <c r="A1209" s="371"/>
      <c r="B1209" s="356"/>
      <c r="C1209" s="357"/>
      <c r="D1209" s="446"/>
      <c r="E1209" s="345"/>
      <c r="F1209" s="7" t="s">
        <v>307</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v>25093.73</v>
      </c>
      <c r="AN1209" s="192"/>
      <c r="AO1209" s="250"/>
      <c r="AP1209" s="251"/>
      <c r="AQ1209" s="250" t="s">
        <v>1566</v>
      </c>
    </row>
    <row r="1210" spans="1:43" x14ac:dyDescent="0.25">
      <c r="A1210" s="69"/>
      <c r="B1210" s="23" t="s">
        <v>16</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94">
        <f>SUM(AM1199:AM1209)</f>
        <v>1351548.2999999998</v>
      </c>
      <c r="AN1210" s="193">
        <f>AM1210/E1199</f>
        <v>0.99999999999999978</v>
      </c>
      <c r="AO1210" s="202"/>
      <c r="AP1210" s="211"/>
      <c r="AQ1210" s="202"/>
    </row>
    <row r="1211" spans="1:43" x14ac:dyDescent="0.25">
      <c r="A1211" s="369">
        <v>138</v>
      </c>
      <c r="B1211" s="354" t="s">
        <v>494</v>
      </c>
      <c r="C1211" s="352" t="s">
        <v>495</v>
      </c>
      <c r="D1211" s="340" t="s">
        <v>810</v>
      </c>
      <c r="E1211" s="343">
        <v>1805154.6500000001</v>
      </c>
      <c r="F1211" s="7" t="s">
        <v>1164</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98">
        <f>SUM(G1211:N1211)</f>
        <v>331283.24</v>
      </c>
      <c r="AN1211" s="192"/>
      <c r="AO1211" s="202">
        <v>5</v>
      </c>
      <c r="AP1211" s="211">
        <v>329608</v>
      </c>
      <c r="AQ1211" s="202" t="s">
        <v>1774</v>
      </c>
    </row>
    <row r="1212" spans="1:43" x14ac:dyDescent="0.25">
      <c r="A1212" s="370"/>
      <c r="B1212" s="355"/>
      <c r="C1212" s="353"/>
      <c r="D1212" s="341"/>
      <c r="E1212" s="344"/>
      <c r="F1212" s="7" t="s">
        <v>686</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98">
        <f t="shared" ref="AM1212:AM1215" si="17">SUM(G1212:N1212)</f>
        <v>177569.66</v>
      </c>
      <c r="AN1212" s="192"/>
      <c r="AO1212" s="202"/>
      <c r="AP1212" s="211"/>
      <c r="AQ1212" s="202"/>
    </row>
    <row r="1213" spans="1:43" x14ac:dyDescent="0.25">
      <c r="A1213" s="370"/>
      <c r="B1213" s="355"/>
      <c r="C1213" s="353"/>
      <c r="D1213" s="341"/>
      <c r="E1213" s="344"/>
      <c r="F1213" s="7" t="s">
        <v>35</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98">
        <v>80000</v>
      </c>
      <c r="AN1213" s="192"/>
      <c r="AO1213" s="202"/>
      <c r="AP1213" s="211"/>
      <c r="AQ1213" s="202"/>
    </row>
    <row r="1214" spans="1:43" x14ac:dyDescent="0.25">
      <c r="A1214" s="370"/>
      <c r="B1214" s="355"/>
      <c r="C1214" s="353"/>
      <c r="D1214" s="341"/>
      <c r="E1214" s="344"/>
      <c r="F1214" s="7" t="s">
        <v>496</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98">
        <f t="shared" si="17"/>
        <v>130000</v>
      </c>
      <c r="AN1214" s="192"/>
      <c r="AO1214" s="202">
        <v>2</v>
      </c>
      <c r="AP1214" s="211">
        <v>120000</v>
      </c>
      <c r="AQ1214" s="202" t="s">
        <v>1775</v>
      </c>
    </row>
    <row r="1215" spans="1:43" x14ac:dyDescent="0.25">
      <c r="A1215" s="370"/>
      <c r="B1215" s="355"/>
      <c r="C1215" s="353"/>
      <c r="D1215" s="341"/>
      <c r="E1215" s="344"/>
      <c r="F1215" s="7" t="s">
        <v>497</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98">
        <f t="shared" si="17"/>
        <v>30000</v>
      </c>
      <c r="AN1215" s="192"/>
      <c r="AO1215" s="202">
        <v>1</v>
      </c>
      <c r="AP1215" s="211">
        <v>29274</v>
      </c>
      <c r="AQ1215" s="202" t="s">
        <v>1776</v>
      </c>
    </row>
    <row r="1216" spans="1:43" x14ac:dyDescent="0.25">
      <c r="A1216" s="371"/>
      <c r="B1216" s="356"/>
      <c r="C1216" s="357"/>
      <c r="D1216" s="342"/>
      <c r="E1216" s="345"/>
      <c r="F1216" s="7" t="s">
        <v>1165</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98">
        <f>SUM(G1216:N1216)</f>
        <v>60000</v>
      </c>
      <c r="AN1216" s="192"/>
      <c r="AO1216" s="202">
        <v>2</v>
      </c>
      <c r="AP1216" s="211">
        <v>59663.25</v>
      </c>
      <c r="AQ1216" s="202" t="s">
        <v>1777</v>
      </c>
    </row>
    <row r="1217" spans="1:43" x14ac:dyDescent="0.25">
      <c r="A1217" s="209"/>
      <c r="B1217" s="210"/>
      <c r="C1217" s="139"/>
      <c r="D1217" s="233"/>
      <c r="E1217" s="217"/>
      <c r="F1217" s="77" t="s">
        <v>53</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98">
        <v>996302</v>
      </c>
      <c r="AN1217" s="192"/>
      <c r="AO1217" s="202">
        <v>13</v>
      </c>
      <c r="AP1217" s="211">
        <v>995677.62</v>
      </c>
      <c r="AQ1217" s="202" t="s">
        <v>1778</v>
      </c>
    </row>
    <row r="1218" spans="1:43" x14ac:dyDescent="0.25">
      <c r="A1218" s="69"/>
      <c r="B1218" s="23" t="s">
        <v>16</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94">
        <f>SUM(AM1211:AM1217)</f>
        <v>1805154.9</v>
      </c>
      <c r="AN1218" s="193">
        <f>AM1218/E1211</f>
        <v>1.0000001384922892</v>
      </c>
      <c r="AO1218" s="211"/>
      <c r="AP1218" s="211"/>
      <c r="AQ1218" s="202"/>
    </row>
    <row r="1219" spans="1:43" ht="15" customHeight="1" x14ac:dyDescent="0.25">
      <c r="A1219" s="369">
        <v>139</v>
      </c>
      <c r="B1219" s="420" t="s">
        <v>502</v>
      </c>
      <c r="C1219" s="443" t="s">
        <v>495</v>
      </c>
      <c r="D1219" s="340" t="s">
        <v>1143</v>
      </c>
      <c r="E1219" s="430">
        <v>1510698.31</v>
      </c>
      <c r="F1219" s="7" t="s">
        <v>409</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98">
        <v>21968.89</v>
      </c>
      <c r="AN1219" s="196"/>
      <c r="AO1219" s="202">
        <v>1</v>
      </c>
      <c r="AP1219" s="211">
        <v>21968.89</v>
      </c>
      <c r="AQ1219" s="202" t="s">
        <v>1779</v>
      </c>
    </row>
    <row r="1220" spans="1:43" x14ac:dyDescent="0.25">
      <c r="A1220" s="370"/>
      <c r="B1220" s="421"/>
      <c r="C1220" s="428"/>
      <c r="D1220" s="428"/>
      <c r="E1220" s="431"/>
      <c r="F1220" s="7" t="s">
        <v>501</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8">
        <v>231830</v>
      </c>
      <c r="AN1220" s="196"/>
      <c r="AO1220" s="202">
        <v>4</v>
      </c>
      <c r="AP1220" s="211">
        <v>231830</v>
      </c>
      <c r="AQ1220" s="202"/>
    </row>
    <row r="1221" spans="1:43" x14ac:dyDescent="0.25">
      <c r="A1221" s="370"/>
      <c r="B1221" s="421"/>
      <c r="C1221" s="428"/>
      <c r="D1221" s="428"/>
      <c r="E1221" s="431"/>
      <c r="F1221" s="7" t="s">
        <v>503</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8">
        <v>75000</v>
      </c>
      <c r="AN1221" s="196"/>
      <c r="AO1221" s="202">
        <v>5</v>
      </c>
      <c r="AP1221" s="211">
        <v>75000</v>
      </c>
      <c r="AQ1221" s="202" t="s">
        <v>1780</v>
      </c>
    </row>
    <row r="1222" spans="1:43" x14ac:dyDescent="0.25">
      <c r="A1222" s="370"/>
      <c r="B1222" s="421"/>
      <c r="C1222" s="428"/>
      <c r="D1222" s="428"/>
      <c r="E1222" s="431"/>
      <c r="F1222" s="7" t="s">
        <v>504</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8">
        <v>280000</v>
      </c>
      <c r="AN1222" s="196"/>
      <c r="AO1222" s="202">
        <v>7</v>
      </c>
      <c r="AP1222" s="211">
        <v>280000</v>
      </c>
      <c r="AQ1222" s="202" t="s">
        <v>1590</v>
      </c>
    </row>
    <row r="1223" spans="1:43" x14ac:dyDescent="0.25">
      <c r="A1223" s="370"/>
      <c r="B1223" s="421"/>
      <c r="C1223" s="428"/>
      <c r="D1223" s="428"/>
      <c r="E1223" s="431"/>
      <c r="F1223" s="7" t="s">
        <v>505</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8">
        <v>157176</v>
      </c>
      <c r="AN1223" s="196"/>
      <c r="AO1223" s="202">
        <v>4</v>
      </c>
      <c r="AP1223" s="211">
        <v>157176</v>
      </c>
      <c r="AQ1223" s="202"/>
    </row>
    <row r="1224" spans="1:43" x14ac:dyDescent="0.25">
      <c r="A1224" s="370"/>
      <c r="B1224" s="421"/>
      <c r="C1224" s="428"/>
      <c r="D1224" s="428"/>
      <c r="E1224" s="431"/>
      <c r="F1224" s="7" t="s">
        <v>493</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8">
        <v>0</v>
      </c>
      <c r="AN1224" s="196"/>
      <c r="AO1224" s="202">
        <v>0</v>
      </c>
      <c r="AP1224" s="211">
        <v>0</v>
      </c>
      <c r="AQ1224" s="202" t="s">
        <v>1781</v>
      </c>
    </row>
    <row r="1225" spans="1:43" x14ac:dyDescent="0.25">
      <c r="A1225" s="370"/>
      <c r="B1225" s="421"/>
      <c r="C1225" s="428"/>
      <c r="D1225" s="428"/>
      <c r="E1225" s="431"/>
      <c r="F1225" s="7" t="s">
        <v>498</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8">
        <v>566182.11</v>
      </c>
      <c r="AN1225" s="196"/>
      <c r="AO1225" s="202">
        <v>8</v>
      </c>
      <c r="AP1225" s="211">
        <v>496182</v>
      </c>
      <c r="AQ1225" s="211" t="s">
        <v>774</v>
      </c>
    </row>
    <row r="1226" spans="1:43" x14ac:dyDescent="0.25">
      <c r="A1226" s="370"/>
      <c r="B1226" s="421"/>
      <c r="C1226" s="428"/>
      <c r="D1226" s="428"/>
      <c r="E1226" s="431"/>
      <c r="F1226" s="7" t="s">
        <v>499</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8">
        <v>99671</v>
      </c>
      <c r="AN1226" s="196"/>
      <c r="AO1226" s="202">
        <v>1</v>
      </c>
      <c r="AP1226" s="211">
        <v>99671</v>
      </c>
      <c r="AQ1226" s="202"/>
    </row>
    <row r="1227" spans="1:43" x14ac:dyDescent="0.25">
      <c r="A1227" s="371"/>
      <c r="B1227" s="422"/>
      <c r="C1227" s="429"/>
      <c r="D1227" s="429"/>
      <c r="E1227" s="432"/>
      <c r="F1227" s="7" t="s">
        <v>500</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8">
        <v>78869</v>
      </c>
      <c r="AN1227" s="196"/>
      <c r="AO1227" s="202">
        <v>1</v>
      </c>
      <c r="AP1227" s="211">
        <v>78869</v>
      </c>
      <c r="AQ1227" s="202"/>
    </row>
    <row r="1228" spans="1:43" x14ac:dyDescent="0.25">
      <c r="A1228" s="69"/>
      <c r="B1228" s="23" t="s">
        <v>16</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94">
        <f>SUM(AM1219:AM1227)</f>
        <v>1510697</v>
      </c>
      <c r="AN1228" s="193">
        <f>AM1228/E1219</f>
        <v>0.99999913285135</v>
      </c>
      <c r="AO1228" s="202"/>
      <c r="AP1228" s="211"/>
      <c r="AQ1228" s="202" t="s">
        <v>1320</v>
      </c>
    </row>
    <row r="1229" spans="1:43" x14ac:dyDescent="0.25">
      <c r="A1229" s="369">
        <v>140</v>
      </c>
      <c r="B1229" s="420" t="s">
        <v>811</v>
      </c>
      <c r="C1229" s="443" t="s">
        <v>467</v>
      </c>
      <c r="D1229" s="340" t="s">
        <v>812</v>
      </c>
      <c r="E1229" s="430">
        <v>1144713.46</v>
      </c>
      <c r="F1229" s="7" t="s">
        <v>506</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v>550000</v>
      </c>
      <c r="AN1229" s="192"/>
      <c r="AO1229" s="202">
        <v>6</v>
      </c>
      <c r="AP1229" s="211">
        <v>533844</v>
      </c>
      <c r="AQ1229" s="202" t="s">
        <v>1591</v>
      </c>
    </row>
    <row r="1230" spans="1:43" x14ac:dyDescent="0.25">
      <c r="A1230" s="370"/>
      <c r="B1230" s="421"/>
      <c r="C1230" s="428"/>
      <c r="D1230" s="375"/>
      <c r="E1230" s="431"/>
      <c r="F1230" s="7" t="s">
        <v>507</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v>183188.82</v>
      </c>
      <c r="AN1230" s="192"/>
      <c r="AO1230" s="202">
        <v>2</v>
      </c>
      <c r="AP1230" s="211">
        <v>95246</v>
      </c>
      <c r="AQ1230" s="202" t="s">
        <v>1592</v>
      </c>
    </row>
    <row r="1231" spans="1:43" x14ac:dyDescent="0.25">
      <c r="A1231" s="370"/>
      <c r="B1231" s="421"/>
      <c r="C1231" s="428"/>
      <c r="D1231" s="375"/>
      <c r="E1231" s="431"/>
      <c r="F1231" s="7" t="s">
        <v>480</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v>45000</v>
      </c>
      <c r="AN1231" s="192"/>
      <c r="AO1231" s="202">
        <v>4</v>
      </c>
      <c r="AP1231" s="211">
        <v>149761.96</v>
      </c>
      <c r="AQ1231" s="202" t="s">
        <v>1593</v>
      </c>
    </row>
    <row r="1232" spans="1:43" x14ac:dyDescent="0.25">
      <c r="A1232" s="370"/>
      <c r="B1232" s="421"/>
      <c r="C1232" s="428"/>
      <c r="D1232" s="375"/>
      <c r="E1232" s="431"/>
      <c r="F1232" s="7" t="s">
        <v>479</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v>164168.66</v>
      </c>
      <c r="AN1232" s="192"/>
      <c r="AO1232" s="202">
        <v>1</v>
      </c>
      <c r="AP1232" s="211">
        <v>40000</v>
      </c>
      <c r="AQ1232" s="202" t="s">
        <v>1594</v>
      </c>
    </row>
    <row r="1233" spans="1:43" x14ac:dyDescent="0.25">
      <c r="A1233" s="371"/>
      <c r="B1233" s="422"/>
      <c r="C1233" s="429"/>
      <c r="D1233" s="376"/>
      <c r="E1233" s="432"/>
      <c r="F1233" s="7" t="s">
        <v>477</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v>50000</v>
      </c>
      <c r="AN1233" s="192"/>
      <c r="AO1233" s="202"/>
      <c r="AP1233" s="211"/>
      <c r="AQ1233" s="202" t="s">
        <v>1595</v>
      </c>
    </row>
    <row r="1234" spans="1:43" x14ac:dyDescent="0.25">
      <c r="A1234" s="235"/>
      <c r="B1234" s="262"/>
      <c r="C1234" s="269"/>
      <c r="D1234" s="270"/>
      <c r="E1234" s="271"/>
      <c r="F1234" s="77" t="s">
        <v>482</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v>20000.98</v>
      </c>
      <c r="AN1234" s="192"/>
      <c r="AO1234" s="202"/>
      <c r="AP1234" s="211"/>
      <c r="AQ1234" s="202" t="s">
        <v>1596</v>
      </c>
    </row>
    <row r="1235" spans="1:43" x14ac:dyDescent="0.25">
      <c r="A1235" s="235"/>
      <c r="B1235" s="262"/>
      <c r="C1235" s="269"/>
      <c r="D1235" s="270"/>
      <c r="E1235" s="271"/>
      <c r="F1235" s="77" t="s">
        <v>481</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v>113310.5</v>
      </c>
      <c r="AN1235" s="192"/>
      <c r="AO1235" s="202"/>
      <c r="AP1235" s="211"/>
      <c r="AQ1235" s="202" t="s">
        <v>1596</v>
      </c>
    </row>
    <row r="1236" spans="1:43" x14ac:dyDescent="0.25">
      <c r="A1236" s="235"/>
      <c r="B1236" s="262"/>
      <c r="C1236" s="269"/>
      <c r="D1236" s="270"/>
      <c r="E1236" s="271"/>
      <c r="F1236" s="77" t="s">
        <v>476</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v>19044.5</v>
      </c>
      <c r="AN1236" s="192"/>
      <c r="AO1236" s="202"/>
      <c r="AP1236" s="211"/>
      <c r="AQ1236" s="202" t="s">
        <v>1596</v>
      </c>
    </row>
    <row r="1237" spans="1:43" x14ac:dyDescent="0.25">
      <c r="A1237" s="67"/>
      <c r="B1237" s="54" t="s">
        <v>16</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94">
        <f>SUM(AM1229:AM1236)</f>
        <v>1144713.46</v>
      </c>
      <c r="AN1237" s="193">
        <f>AM1237/E1229</f>
        <v>1</v>
      </c>
      <c r="AO1237" s="202"/>
      <c r="AP1237" s="211"/>
      <c r="AQ1237" s="202"/>
    </row>
    <row r="1238" spans="1:43" s="213" customFormat="1" ht="15" customHeight="1" x14ac:dyDescent="0.25">
      <c r="A1238" s="369">
        <v>141</v>
      </c>
      <c r="B1238" s="354" t="s">
        <v>508</v>
      </c>
      <c r="C1238" s="352" t="s">
        <v>509</v>
      </c>
      <c r="D1238" s="340" t="s">
        <v>1142</v>
      </c>
      <c r="E1238" s="343">
        <v>1280321</v>
      </c>
      <c r="F1238" s="7" t="s">
        <v>107</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98">
        <v>315264</v>
      </c>
      <c r="AN1238" s="192"/>
      <c r="AO1238" s="212">
        <v>3</v>
      </c>
      <c r="AP1238" s="227">
        <v>149995</v>
      </c>
      <c r="AQ1238" s="212"/>
    </row>
    <row r="1239" spans="1:43" s="213" customFormat="1" x14ac:dyDescent="0.25">
      <c r="A1239" s="370"/>
      <c r="B1239" s="355"/>
      <c r="C1239" s="353"/>
      <c r="D1239" s="353"/>
      <c r="E1239" s="344"/>
      <c r="F1239" s="7" t="s">
        <v>1115</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98">
        <v>316264</v>
      </c>
      <c r="AN1239" s="192"/>
      <c r="AO1239" s="212">
        <v>5</v>
      </c>
      <c r="AP1239" s="227">
        <v>263208</v>
      </c>
      <c r="AQ1239" s="212"/>
    </row>
    <row r="1240" spans="1:43" s="213" customFormat="1" x14ac:dyDescent="0.25">
      <c r="A1240" s="370"/>
      <c r="B1240" s="355"/>
      <c r="C1240" s="353"/>
      <c r="D1240" s="353"/>
      <c r="E1240" s="344"/>
      <c r="F1240" s="7" t="s">
        <v>1116</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98"/>
      <c r="AN1240" s="192"/>
      <c r="AO1240" s="212"/>
      <c r="AP1240" s="227"/>
      <c r="AQ1240" s="212"/>
    </row>
    <row r="1241" spans="1:43" s="213" customFormat="1" x14ac:dyDescent="0.25">
      <c r="A1241" s="209"/>
      <c r="B1241" s="210"/>
      <c r="C1241" s="139"/>
      <c r="D1241" s="216"/>
      <c r="E1241" s="217"/>
      <c r="F1241" s="77" t="s">
        <v>372</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98"/>
      <c r="AN1241" s="192"/>
      <c r="AO1241" s="212"/>
      <c r="AP1241" s="227"/>
      <c r="AQ1241" s="212"/>
    </row>
    <row r="1242" spans="1:43" s="213" customFormat="1" x14ac:dyDescent="0.25">
      <c r="A1242" s="209"/>
      <c r="B1242" s="210"/>
      <c r="C1242" s="139"/>
      <c r="D1242" s="216"/>
      <c r="E1242" s="217"/>
      <c r="F1242" s="77" t="s">
        <v>1206</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98"/>
      <c r="AN1242" s="192"/>
      <c r="AO1242" s="212"/>
      <c r="AP1242" s="227"/>
      <c r="AQ1242" s="212"/>
    </row>
    <row r="1243" spans="1:43" x14ac:dyDescent="0.25">
      <c r="A1243" s="68"/>
      <c r="B1243" s="21" t="s">
        <v>16</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94">
        <f>AM1238+AM1239+AM1240+AM1241+AM1242</f>
        <v>631528</v>
      </c>
      <c r="AN1243" s="193">
        <f>AM1243/E1238</f>
        <v>0.49325755025497514</v>
      </c>
      <c r="AO1243" s="202"/>
      <c r="AP1243" s="211"/>
      <c r="AQ1243" s="202"/>
    </row>
    <row r="1244" spans="1:43" ht="15" customHeight="1" x14ac:dyDescent="0.25">
      <c r="A1244" s="369">
        <v>142</v>
      </c>
      <c r="B1244" s="354" t="s">
        <v>511</v>
      </c>
      <c r="C1244" s="352" t="s">
        <v>509</v>
      </c>
      <c r="D1244" s="340" t="s">
        <v>872</v>
      </c>
      <c r="E1244" s="343">
        <v>1008252</v>
      </c>
      <c r="F1244" s="7" t="s">
        <v>510</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8">
        <f>G1244+H1244+I1244+J1244+K1244+L1244+M1244+N1244</f>
        <v>173951</v>
      </c>
      <c r="AN1244" s="192"/>
      <c r="AO1244" s="202">
        <v>3</v>
      </c>
      <c r="AP1244" s="211">
        <v>147740</v>
      </c>
      <c r="AQ1244" s="202"/>
    </row>
    <row r="1245" spans="1:43" x14ac:dyDescent="0.25">
      <c r="A1245" s="370"/>
      <c r="B1245" s="355"/>
      <c r="C1245" s="353"/>
      <c r="D1245" s="353"/>
      <c r="E1245" s="344"/>
      <c r="F1245" s="7" t="s">
        <v>512</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8">
        <f t="shared" ref="AM1245" si="18">G1245+H1245+I1245+J1245+K1245+L1245+M1245+N1245</f>
        <v>441293</v>
      </c>
      <c r="AN1245" s="192"/>
      <c r="AO1245" s="202">
        <v>4</v>
      </c>
      <c r="AP1245" s="211">
        <v>277772</v>
      </c>
      <c r="AQ1245" s="202"/>
    </row>
    <row r="1246" spans="1:43" x14ac:dyDescent="0.25">
      <c r="A1246" s="370"/>
      <c r="B1246" s="355"/>
      <c r="C1246" s="353"/>
      <c r="D1246" s="353"/>
      <c r="E1246" s="344"/>
      <c r="F1246" s="7" t="s">
        <v>513</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8"/>
      <c r="AN1246" s="192"/>
      <c r="AO1246" s="202"/>
      <c r="AP1246" s="211"/>
      <c r="AQ1246" s="202"/>
    </row>
    <row r="1247" spans="1:43" x14ac:dyDescent="0.25">
      <c r="A1247" s="371"/>
      <c r="B1247" s="356"/>
      <c r="C1247" s="357"/>
      <c r="D1247" s="357"/>
      <c r="E1247" s="345"/>
      <c r="F1247" s="7" t="s">
        <v>1207</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8"/>
      <c r="AN1247" s="192"/>
      <c r="AO1247" s="202"/>
      <c r="AP1247" s="211"/>
      <c r="AQ1247" s="202"/>
    </row>
    <row r="1248" spans="1:43" x14ac:dyDescent="0.25">
      <c r="A1248" s="209"/>
      <c r="B1248" s="210"/>
      <c r="C1248" s="139"/>
      <c r="D1248" s="216"/>
      <c r="E1248" s="217"/>
      <c r="F1248" s="77" t="s">
        <v>1208</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8"/>
      <c r="AN1248" s="192"/>
      <c r="AO1248" s="202"/>
      <c r="AP1248" s="211"/>
      <c r="AQ1248" s="202"/>
    </row>
    <row r="1249" spans="1:43" x14ac:dyDescent="0.25">
      <c r="A1249" s="209"/>
      <c r="B1249" s="210"/>
      <c r="C1249" s="139"/>
      <c r="D1249" s="216"/>
      <c r="E1249" s="217"/>
      <c r="F1249" s="77" t="s">
        <v>514</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8">
        <v>54360</v>
      </c>
      <c r="AN1249" s="192"/>
      <c r="AO1249" s="202"/>
      <c r="AP1249" s="211"/>
      <c r="AQ1249" s="202"/>
    </row>
    <row r="1250" spans="1:43" x14ac:dyDescent="0.25">
      <c r="A1250" s="209"/>
      <c r="B1250" s="210"/>
      <c r="C1250" s="139"/>
      <c r="D1250" s="216"/>
      <c r="E1250" s="217"/>
      <c r="F1250" s="77" t="s">
        <v>1209</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8">
        <v>32616</v>
      </c>
      <c r="AN1250" s="192"/>
      <c r="AO1250" s="202"/>
      <c r="AP1250" s="211"/>
      <c r="AQ1250" s="202"/>
    </row>
    <row r="1251" spans="1:43" x14ac:dyDescent="0.25">
      <c r="A1251" s="69"/>
      <c r="B1251" s="23" t="s">
        <v>16</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94">
        <f>SUM(AM1244:AM1250)</f>
        <v>702220</v>
      </c>
      <c r="AN1251" s="193">
        <f>AM1251/E1244</f>
        <v>0.69647270722002041</v>
      </c>
      <c r="AO1251" s="202"/>
      <c r="AP1251" s="211"/>
      <c r="AQ1251" s="202"/>
    </row>
    <row r="1252" spans="1:43" ht="15" customHeight="1" x14ac:dyDescent="0.25">
      <c r="A1252" s="335">
        <v>143</v>
      </c>
      <c r="B1252" s="334" t="s">
        <v>515</v>
      </c>
      <c r="C1252" s="333" t="s">
        <v>509</v>
      </c>
      <c r="D1252" s="332" t="s">
        <v>1141</v>
      </c>
      <c r="E1252" s="331">
        <v>464514</v>
      </c>
      <c r="F1252" s="96" t="s">
        <v>1117</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v>127014</v>
      </c>
      <c r="AN1252" s="192" t="s">
        <v>774</v>
      </c>
      <c r="AO1252" s="202"/>
      <c r="AP1252" s="211"/>
      <c r="AQ1252" s="202"/>
    </row>
    <row r="1253" spans="1:43" x14ac:dyDescent="0.25">
      <c r="A1253" s="335"/>
      <c r="B1253" s="334"/>
      <c r="C1253" s="333"/>
      <c r="D1253" s="333"/>
      <c r="E1253" s="331"/>
      <c r="F1253" s="96" t="s">
        <v>1210</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8">
        <v>205000</v>
      </c>
      <c r="AN1253" s="192"/>
      <c r="AO1253" s="202"/>
      <c r="AP1253" s="211"/>
      <c r="AQ1253" s="202"/>
    </row>
    <row r="1254" spans="1:43" x14ac:dyDescent="0.25">
      <c r="A1254" s="242"/>
      <c r="B1254" s="210"/>
      <c r="C1254" s="139"/>
      <c r="D1254" s="216"/>
      <c r="E1254" s="217"/>
      <c r="F1254" s="275" t="s">
        <v>1211</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8"/>
      <c r="AN1254" s="192"/>
      <c r="AO1254" s="202"/>
      <c r="AP1254" s="211"/>
      <c r="AQ1254" s="202"/>
    </row>
    <row r="1255" spans="1:43" x14ac:dyDescent="0.25">
      <c r="A1255" s="242"/>
      <c r="B1255" s="210"/>
      <c r="C1255" s="139"/>
      <c r="D1255" s="216"/>
      <c r="E1255" s="217"/>
      <c r="F1255" s="275" t="s">
        <v>1118</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8">
        <v>75000</v>
      </c>
      <c r="AN1255" s="192"/>
      <c r="AO1255" s="202"/>
      <c r="AP1255" s="211"/>
      <c r="AQ1255" s="202"/>
    </row>
    <row r="1256" spans="1:43" x14ac:dyDescent="0.25">
      <c r="A1256" s="242"/>
      <c r="B1256" s="210"/>
      <c r="C1256" s="139"/>
      <c r="D1256" s="216"/>
      <c r="E1256" s="217"/>
      <c r="F1256" s="275" t="s">
        <v>1212</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8"/>
      <c r="AN1256" s="192"/>
      <c r="AO1256" s="202"/>
      <c r="AP1256" s="211"/>
      <c r="AQ1256" s="202"/>
    </row>
    <row r="1257" spans="1:43" x14ac:dyDescent="0.25">
      <c r="A1257" s="242"/>
      <c r="B1257" s="210"/>
      <c r="C1257" s="139"/>
      <c r="D1257" s="216"/>
      <c r="E1257" s="217"/>
      <c r="F1257" s="275" t="s">
        <v>1213</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8"/>
      <c r="AN1257" s="192"/>
      <c r="AO1257" s="202"/>
      <c r="AP1257" s="211"/>
      <c r="AQ1257" s="202"/>
    </row>
    <row r="1258" spans="1:43" x14ac:dyDescent="0.25">
      <c r="A1258" s="69"/>
      <c r="B1258" s="23" t="s">
        <v>16</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94">
        <f>SUM(AM1252:AM1257)</f>
        <v>407014</v>
      </c>
      <c r="AN1258" s="193">
        <f>AM1258/E1252</f>
        <v>0.87621471042853394</v>
      </c>
      <c r="AO1258" s="202"/>
      <c r="AP1258" s="211"/>
      <c r="AQ1258" s="202"/>
    </row>
    <row r="1259" spans="1:43" ht="15" customHeight="1" x14ac:dyDescent="0.25">
      <c r="A1259" s="506">
        <v>144</v>
      </c>
      <c r="B1259" s="354" t="s">
        <v>516</v>
      </c>
      <c r="C1259" s="352" t="s">
        <v>509</v>
      </c>
      <c r="D1259" s="354" t="s">
        <v>1080</v>
      </c>
      <c r="E1259" s="343">
        <v>1012772</v>
      </c>
      <c r="F1259" s="7" t="s">
        <v>468</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8">
        <v>210000</v>
      </c>
      <c r="AN1259" s="192"/>
      <c r="AO1259" s="202">
        <v>3</v>
      </c>
      <c r="AP1259" s="211">
        <v>204933</v>
      </c>
      <c r="AQ1259" s="202"/>
    </row>
    <row r="1260" spans="1:43" x14ac:dyDescent="0.25">
      <c r="A1260" s="507"/>
      <c r="B1260" s="355"/>
      <c r="C1260" s="353"/>
      <c r="D1260" s="355"/>
      <c r="E1260" s="344"/>
      <c r="F1260" s="7" t="s">
        <v>307</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8">
        <v>284020</v>
      </c>
      <c r="AN1260" s="192"/>
      <c r="AO1260" s="202"/>
      <c r="AP1260" s="211"/>
      <c r="AQ1260" s="202"/>
    </row>
    <row r="1261" spans="1:43" x14ac:dyDescent="0.25">
      <c r="A1261" s="507"/>
      <c r="B1261" s="355"/>
      <c r="C1261" s="353"/>
      <c r="D1261" s="355"/>
      <c r="E1261" s="344"/>
      <c r="F1261" s="7" t="s">
        <v>231</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8">
        <v>309717</v>
      </c>
      <c r="AN1261" s="192"/>
      <c r="AO1261" s="202">
        <v>4</v>
      </c>
      <c r="AP1261" s="211">
        <v>246516</v>
      </c>
      <c r="AQ1261" s="202"/>
    </row>
    <row r="1262" spans="1:43" x14ac:dyDescent="0.25">
      <c r="A1262" s="507"/>
      <c r="B1262" s="355"/>
      <c r="C1262" s="353"/>
      <c r="D1262" s="355"/>
      <c r="E1262" s="344"/>
      <c r="F1262" s="7" t="s">
        <v>308</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v>54619</v>
      </c>
      <c r="AN1262" s="192"/>
      <c r="AO1262" s="202"/>
      <c r="AP1262" s="211"/>
      <c r="AQ1262" s="202"/>
    </row>
    <row r="1263" spans="1:43" x14ac:dyDescent="0.25">
      <c r="A1263" s="265"/>
      <c r="B1263" s="210"/>
      <c r="C1263" s="139"/>
      <c r="D1263" s="276"/>
      <c r="E1263" s="217"/>
      <c r="F1263" s="77" t="s">
        <v>226</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v>15543</v>
      </c>
      <c r="AN1263" s="192"/>
      <c r="AO1263" s="202"/>
      <c r="AP1263" s="211"/>
      <c r="AQ1263" s="202"/>
    </row>
    <row r="1264" spans="1:43" x14ac:dyDescent="0.25">
      <c r="A1264" s="265"/>
      <c r="B1264" s="210"/>
      <c r="C1264" s="139"/>
      <c r="D1264" s="276"/>
      <c r="E1264" s="217"/>
      <c r="F1264" s="77" t="s">
        <v>470</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v>87392</v>
      </c>
      <c r="AN1264" s="192"/>
      <c r="AO1264" s="202"/>
      <c r="AP1264" s="211"/>
      <c r="AQ1264" s="202"/>
    </row>
    <row r="1265" spans="1:43" x14ac:dyDescent="0.25">
      <c r="A1265" s="265"/>
      <c r="B1265" s="210"/>
      <c r="C1265" s="139"/>
      <c r="D1265" s="276"/>
      <c r="E1265" s="217"/>
      <c r="F1265" s="77" t="s">
        <v>465</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v>51480</v>
      </c>
      <c r="AN1265" s="192"/>
      <c r="AO1265" s="202"/>
      <c r="AP1265" s="211"/>
      <c r="AQ1265" s="202"/>
    </row>
    <row r="1266" spans="1:43" x14ac:dyDescent="0.25">
      <c r="A1266" s="69"/>
      <c r="B1266" s="23" t="s">
        <v>16</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94">
        <f>SUM(AM1259:AM1265)</f>
        <v>1012771</v>
      </c>
      <c r="AN1266" s="193">
        <f>AM1266/E1259</f>
        <v>0.99999901261093316</v>
      </c>
      <c r="AO1266" s="202"/>
      <c r="AP1266" s="211"/>
      <c r="AQ1266" s="202"/>
    </row>
    <row r="1267" spans="1:43" x14ac:dyDescent="0.25">
      <c r="A1267" s="369">
        <v>145</v>
      </c>
      <c r="B1267" s="354" t="s">
        <v>518</v>
      </c>
      <c r="C1267" s="352" t="s">
        <v>519</v>
      </c>
      <c r="D1267" s="340" t="s">
        <v>842</v>
      </c>
      <c r="E1267" s="343">
        <v>1804976.6011000003</v>
      </c>
      <c r="F1267" s="7" t="s">
        <v>107</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8">
        <v>100000</v>
      </c>
      <c r="AN1267" s="192"/>
      <c r="AO1267" s="202"/>
      <c r="AP1267" s="211"/>
      <c r="AQ1267" s="202" t="s">
        <v>1688</v>
      </c>
    </row>
    <row r="1268" spans="1:43" x14ac:dyDescent="0.25">
      <c r="A1268" s="370"/>
      <c r="B1268" s="355"/>
      <c r="C1268" s="353"/>
      <c r="D1268" s="353"/>
      <c r="E1268" s="344"/>
      <c r="F1268" s="7" t="s">
        <v>372</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8">
        <f t="shared" ref="AM1268:AM1276" si="19">SUM(G1268:N1268)</f>
        <v>50000</v>
      </c>
      <c r="AN1268" s="192"/>
      <c r="AO1268" s="202"/>
      <c r="AP1268" s="211"/>
      <c r="AQ1268" s="202"/>
    </row>
    <row r="1269" spans="1:43" x14ac:dyDescent="0.25">
      <c r="A1269" s="370"/>
      <c r="B1269" s="355"/>
      <c r="C1269" s="353"/>
      <c r="D1269" s="353"/>
      <c r="E1269" s="344"/>
      <c r="F1269" s="7" t="s">
        <v>517</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8">
        <f t="shared" si="19"/>
        <v>93270.64</v>
      </c>
      <c r="AN1269" s="192"/>
      <c r="AO1269" s="202"/>
      <c r="AP1269" s="211"/>
      <c r="AQ1269" s="202" t="s">
        <v>1632</v>
      </c>
    </row>
    <row r="1270" spans="1:43" x14ac:dyDescent="0.25">
      <c r="A1270" s="370"/>
      <c r="B1270" s="355"/>
      <c r="C1270" s="353"/>
      <c r="D1270" s="353"/>
      <c r="E1270" s="344"/>
      <c r="F1270" s="7" t="s">
        <v>27</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8">
        <v>85860.23</v>
      </c>
      <c r="AN1270" s="192"/>
      <c r="AO1270" s="202"/>
      <c r="AP1270" s="211"/>
      <c r="AQ1270" s="202" t="s">
        <v>1689</v>
      </c>
    </row>
    <row r="1271" spans="1:43" x14ac:dyDescent="0.25">
      <c r="A1271" s="370"/>
      <c r="B1271" s="355"/>
      <c r="C1271" s="353"/>
      <c r="D1271" s="353"/>
      <c r="E1271" s="344"/>
      <c r="F1271" s="7" t="s">
        <v>218</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8">
        <f t="shared" si="19"/>
        <v>572401.51</v>
      </c>
      <c r="AN1271" s="192"/>
      <c r="AO1271" s="202"/>
      <c r="AP1271" s="211"/>
      <c r="AQ1271" s="202" t="s">
        <v>1633</v>
      </c>
    </row>
    <row r="1272" spans="1:43" x14ac:dyDescent="0.25">
      <c r="A1272" s="370"/>
      <c r="B1272" s="355"/>
      <c r="C1272" s="353"/>
      <c r="D1272" s="353"/>
      <c r="E1272" s="344"/>
      <c r="F1272" s="7" t="s">
        <v>81</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8">
        <f t="shared" si="19"/>
        <v>72108</v>
      </c>
      <c r="AN1272" s="192"/>
      <c r="AO1272" s="202">
        <v>2</v>
      </c>
      <c r="AP1272" s="211" t="s">
        <v>1690</v>
      </c>
      <c r="AQ1272" s="202"/>
    </row>
    <row r="1273" spans="1:43" x14ac:dyDescent="0.25">
      <c r="A1273" s="370"/>
      <c r="B1273" s="355"/>
      <c r="C1273" s="353"/>
      <c r="D1273" s="353"/>
      <c r="E1273" s="344"/>
      <c r="F1273" s="7" t="s">
        <v>108</v>
      </c>
      <c r="G1273" s="96"/>
      <c r="H1273" s="96"/>
      <c r="I1273" s="96"/>
      <c r="J1273" s="96"/>
      <c r="K1273" s="96"/>
      <c r="L1273" s="96"/>
      <c r="M1273" s="96"/>
      <c r="N1273" s="96">
        <v>321000.21000000002</v>
      </c>
      <c r="O1273" s="96"/>
      <c r="P1273" s="96"/>
      <c r="Q1273" s="96"/>
      <c r="R1273" s="96"/>
      <c r="S1273" s="96"/>
      <c r="T1273" s="96" t="s">
        <v>774</v>
      </c>
      <c r="U1273" s="96"/>
      <c r="V1273" s="96"/>
      <c r="W1273" s="96">
        <v>588191</v>
      </c>
      <c r="X1273" s="96"/>
      <c r="Y1273" s="96"/>
      <c r="Z1273" s="96"/>
      <c r="AA1273" s="96"/>
      <c r="AB1273" s="96"/>
      <c r="AC1273" s="96"/>
      <c r="AD1273" s="96"/>
      <c r="AE1273" s="96"/>
      <c r="AF1273" s="96"/>
      <c r="AG1273" s="96"/>
      <c r="AH1273" s="96"/>
      <c r="AI1273" s="96"/>
      <c r="AJ1273" s="96"/>
      <c r="AK1273" s="96"/>
      <c r="AL1273" s="96"/>
      <c r="AM1273" s="98">
        <f t="shared" si="19"/>
        <v>321000.21000000002</v>
      </c>
      <c r="AN1273" s="192"/>
      <c r="AO1273" s="202">
        <v>3</v>
      </c>
      <c r="AP1273" s="211">
        <v>88191</v>
      </c>
      <c r="AQ1273" s="202"/>
    </row>
    <row r="1274" spans="1:43" x14ac:dyDescent="0.25">
      <c r="A1274" s="370"/>
      <c r="B1274" s="355"/>
      <c r="C1274" s="353"/>
      <c r="D1274" s="353"/>
      <c r="E1274" s="344"/>
      <c r="F1274" s="7" t="s">
        <v>520</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8">
        <f t="shared" si="19"/>
        <v>150000</v>
      </c>
      <c r="AN1274" s="192"/>
      <c r="AO1274" s="202">
        <v>3</v>
      </c>
      <c r="AP1274" s="211">
        <v>108162</v>
      </c>
      <c r="AQ1274" s="202" t="s">
        <v>1691</v>
      </c>
    </row>
    <row r="1275" spans="1:43" x14ac:dyDescent="0.25">
      <c r="A1275" s="370"/>
      <c r="B1275" s="355"/>
      <c r="C1275" s="353"/>
      <c r="D1275" s="353"/>
      <c r="E1275" s="344"/>
      <c r="F1275" s="7" t="s">
        <v>55</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8">
        <v>330000</v>
      </c>
      <c r="AN1275" s="192"/>
      <c r="AO1275" s="202">
        <v>1</v>
      </c>
      <c r="AP1275" s="211">
        <v>599123</v>
      </c>
      <c r="AQ1275" s="202" t="s">
        <v>1692</v>
      </c>
    </row>
    <row r="1276" spans="1:43" x14ac:dyDescent="0.25">
      <c r="A1276" s="371"/>
      <c r="B1276" s="356"/>
      <c r="C1276" s="357"/>
      <c r="D1276" s="357"/>
      <c r="E1276" s="345"/>
      <c r="F1276" s="7" t="s">
        <v>213</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8">
        <f t="shared" si="19"/>
        <v>30336</v>
      </c>
      <c r="AN1276" s="192"/>
      <c r="AO1276" s="202">
        <v>4</v>
      </c>
      <c r="AP1276" s="211">
        <v>23452</v>
      </c>
      <c r="AQ1276" s="202" t="s">
        <v>1693</v>
      </c>
    </row>
    <row r="1277" spans="1:43" x14ac:dyDescent="0.25">
      <c r="A1277" s="69"/>
      <c r="B1277" s="32" t="s">
        <v>16</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94">
        <f>SUM(AM1267:AM1276)</f>
        <v>1804976.59</v>
      </c>
      <c r="AN1277" s="193">
        <f>AM1277/E1267</f>
        <v>0.99999999385033567</v>
      </c>
      <c r="AO1277" s="202"/>
      <c r="AP1277" s="211"/>
      <c r="AQ1277" s="202"/>
    </row>
    <row r="1278" spans="1:43" x14ac:dyDescent="0.25">
      <c r="A1278" s="508">
        <v>146</v>
      </c>
      <c r="B1278" s="354" t="s">
        <v>521</v>
      </c>
      <c r="C1278" s="352" t="s">
        <v>519</v>
      </c>
      <c r="D1278" s="340" t="s">
        <v>843</v>
      </c>
      <c r="E1278" s="343">
        <v>1932396.6040000003</v>
      </c>
      <c r="F1278" s="46" t="s">
        <v>81</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98">
        <v>190000</v>
      </c>
      <c r="AN1278" s="192"/>
      <c r="AO1278" s="202">
        <v>3</v>
      </c>
      <c r="AP1278" s="211">
        <v>190000</v>
      </c>
      <c r="AQ1278" s="202"/>
    </row>
    <row r="1279" spans="1:43" x14ac:dyDescent="0.25">
      <c r="A1279" s="509"/>
      <c r="B1279" s="355"/>
      <c r="C1279" s="353"/>
      <c r="D1279" s="341"/>
      <c r="E1279" s="344"/>
      <c r="F1279" s="46" t="s">
        <v>54</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98">
        <f t="shared" ref="AM1279:AM1286" si="20">SUM(G1279:N1279)</f>
        <v>110000</v>
      </c>
      <c r="AN1279" s="192"/>
      <c r="AO1279" s="202">
        <v>3</v>
      </c>
      <c r="AP1279" s="211">
        <v>129146</v>
      </c>
      <c r="AQ1279" s="202"/>
    </row>
    <row r="1280" spans="1:43" x14ac:dyDescent="0.25">
      <c r="A1280" s="509"/>
      <c r="B1280" s="355"/>
      <c r="C1280" s="353"/>
      <c r="D1280" s="341"/>
      <c r="E1280" s="344"/>
      <c r="F1280" s="46" t="s">
        <v>108</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98">
        <f t="shared" si="20"/>
        <v>391489</v>
      </c>
      <c r="AN1280" s="192"/>
      <c r="AO1280" s="202">
        <v>5</v>
      </c>
      <c r="AP1280" s="211">
        <v>488988</v>
      </c>
      <c r="AQ1280" s="202"/>
    </row>
    <row r="1281" spans="1:43" x14ac:dyDescent="0.25">
      <c r="A1281" s="509"/>
      <c r="B1281" s="355"/>
      <c r="C1281" s="353"/>
      <c r="D1281" s="341"/>
      <c r="E1281" s="344"/>
      <c r="F1281" s="46" t="s">
        <v>55</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98">
        <f t="shared" si="20"/>
        <v>700000</v>
      </c>
      <c r="AN1281" s="192"/>
      <c r="AO1281" s="202">
        <v>10</v>
      </c>
      <c r="AP1281" s="211">
        <v>690840.98</v>
      </c>
      <c r="AQ1281" s="202"/>
    </row>
    <row r="1282" spans="1:43" x14ac:dyDescent="0.25">
      <c r="A1282" s="509"/>
      <c r="B1282" s="355"/>
      <c r="C1282" s="353"/>
      <c r="D1282" s="341"/>
      <c r="E1282" s="344"/>
      <c r="F1282" s="46" t="s">
        <v>265</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98">
        <v>41756</v>
      </c>
      <c r="AN1282" s="192"/>
      <c r="AO1282" s="202"/>
      <c r="AP1282" s="211"/>
      <c r="AQ1282" s="202"/>
    </row>
    <row r="1283" spans="1:43" x14ac:dyDescent="0.25">
      <c r="A1283" s="509"/>
      <c r="B1283" s="355"/>
      <c r="C1283" s="353"/>
      <c r="D1283" s="341"/>
      <c r="E1283" s="344"/>
      <c r="F1283" s="46" t="s">
        <v>46</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98">
        <f t="shared" si="20"/>
        <v>159986</v>
      </c>
      <c r="AN1283" s="192"/>
      <c r="AO1283" s="202">
        <v>2</v>
      </c>
      <c r="AP1283" s="211">
        <v>84725</v>
      </c>
      <c r="AQ1283" s="202"/>
    </row>
    <row r="1284" spans="1:43" x14ac:dyDescent="0.25">
      <c r="A1284" s="509"/>
      <c r="B1284" s="355"/>
      <c r="C1284" s="353"/>
      <c r="D1284" s="341"/>
      <c r="E1284" s="344"/>
      <c r="F1284" s="46" t="s">
        <v>626</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98">
        <f t="shared" si="20"/>
        <v>120000</v>
      </c>
      <c r="AN1284" s="192"/>
      <c r="AO1284" s="202"/>
      <c r="AP1284" s="211"/>
      <c r="AQ1284" s="202"/>
    </row>
    <row r="1285" spans="1:43" x14ac:dyDescent="0.25">
      <c r="A1285" s="509"/>
      <c r="B1285" s="355"/>
      <c r="C1285" s="353"/>
      <c r="D1285" s="341"/>
      <c r="E1285" s="344"/>
      <c r="F1285" s="46" t="s">
        <v>35</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98">
        <v>172226</v>
      </c>
      <c r="AN1285" s="192"/>
      <c r="AO1285" s="202"/>
      <c r="AP1285" s="211"/>
      <c r="AQ1285" s="202"/>
    </row>
    <row r="1286" spans="1:43" x14ac:dyDescent="0.25">
      <c r="A1286" s="510"/>
      <c r="B1286" s="356"/>
      <c r="C1286" s="357"/>
      <c r="D1286" s="342"/>
      <c r="E1286" s="345"/>
      <c r="F1286" s="46" t="s">
        <v>99</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98">
        <f t="shared" si="20"/>
        <v>46939</v>
      </c>
      <c r="AN1286" s="192"/>
      <c r="AO1286" s="202">
        <v>1</v>
      </c>
      <c r="AP1286" s="211">
        <v>27570</v>
      </c>
      <c r="AQ1286" s="202" t="s">
        <v>1807</v>
      </c>
    </row>
    <row r="1287" spans="1:43" x14ac:dyDescent="0.25">
      <c r="A1287" s="69"/>
      <c r="B1287" s="23" t="s">
        <v>16</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94">
        <f>SUM(AM1278:AM1286)</f>
        <v>1932396</v>
      </c>
      <c r="AN1287" s="193">
        <f>AM1287/E1278</f>
        <v>0.9999996874347642</v>
      </c>
      <c r="AO1287" s="202"/>
      <c r="AP1287" s="211"/>
      <c r="AQ1287" s="202"/>
    </row>
    <row r="1288" spans="1:43" x14ac:dyDescent="0.25">
      <c r="A1288" s="369">
        <v>147</v>
      </c>
      <c r="B1288" s="354" t="s">
        <v>522</v>
      </c>
      <c r="C1288" s="352" t="s">
        <v>519</v>
      </c>
      <c r="D1288" s="346" t="s">
        <v>844</v>
      </c>
      <c r="E1288" s="343">
        <v>2629381.2933</v>
      </c>
      <c r="F1288" s="52" t="s">
        <v>76</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8">
        <f>SUM(G1288:N1288)</f>
        <v>756364</v>
      </c>
      <c r="AN1288" s="192"/>
      <c r="AO1288" s="202">
        <v>15</v>
      </c>
      <c r="AP1288" s="211">
        <v>630174.51</v>
      </c>
      <c r="AQ1288" s="202" t="s">
        <v>1634</v>
      </c>
    </row>
    <row r="1289" spans="1:43" x14ac:dyDescent="0.25">
      <c r="A1289" s="370"/>
      <c r="B1289" s="355"/>
      <c r="C1289" s="353"/>
      <c r="D1289" s="364"/>
      <c r="E1289" s="344"/>
      <c r="F1289" s="7" t="s">
        <v>51</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8">
        <f t="shared" ref="AM1289:AM1292" si="21">SUM(G1289:N1289)</f>
        <v>504243</v>
      </c>
      <c r="AN1289" s="192"/>
      <c r="AO1289" s="202">
        <v>14</v>
      </c>
      <c r="AP1289" s="211">
        <v>700000</v>
      </c>
      <c r="AQ1289" s="202" t="s">
        <v>1635</v>
      </c>
    </row>
    <row r="1290" spans="1:43" x14ac:dyDescent="0.25">
      <c r="A1290" s="370"/>
      <c r="B1290" s="355"/>
      <c r="C1290" s="353"/>
      <c r="D1290" s="364"/>
      <c r="E1290" s="344"/>
      <c r="F1290" s="7" t="s">
        <v>147</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8">
        <f t="shared" si="21"/>
        <v>63992.29</v>
      </c>
      <c r="AN1290" s="192"/>
      <c r="AO1290" s="202">
        <v>4</v>
      </c>
      <c r="AP1290" s="211">
        <v>79937.820000000007</v>
      </c>
      <c r="AQ1290" s="202" t="s">
        <v>1636</v>
      </c>
    </row>
    <row r="1291" spans="1:43" x14ac:dyDescent="0.25">
      <c r="A1291" s="370"/>
      <c r="B1291" s="355"/>
      <c r="C1291" s="353"/>
      <c r="D1291" s="364"/>
      <c r="E1291" s="344"/>
      <c r="F1291" s="7" t="s">
        <v>53</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8">
        <f t="shared" si="21"/>
        <v>189142</v>
      </c>
      <c r="AN1291" s="192"/>
      <c r="AO1291" s="202"/>
      <c r="AP1291" s="211"/>
      <c r="AQ1291" s="202" t="s">
        <v>1637</v>
      </c>
    </row>
    <row r="1292" spans="1:43" x14ac:dyDescent="0.25">
      <c r="A1292" s="370"/>
      <c r="B1292" s="355"/>
      <c r="C1292" s="353"/>
      <c r="D1292" s="364"/>
      <c r="E1292" s="344"/>
      <c r="F1292" s="7" t="s">
        <v>107</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8">
        <f t="shared" si="21"/>
        <v>252122</v>
      </c>
      <c r="AN1292" s="192"/>
      <c r="AO1292" s="202"/>
      <c r="AP1292" s="211"/>
      <c r="AQ1292" s="202" t="s">
        <v>1638</v>
      </c>
    </row>
    <row r="1293" spans="1:43" x14ac:dyDescent="0.25">
      <c r="A1293" s="370"/>
      <c r="B1293" s="355"/>
      <c r="C1293" s="353"/>
      <c r="D1293" s="364"/>
      <c r="E1293" s="344"/>
      <c r="F1293" s="7" t="s">
        <v>343</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8">
        <v>504243</v>
      </c>
      <c r="AN1293" s="192"/>
      <c r="AO1293" s="202">
        <v>5</v>
      </c>
      <c r="AP1293" s="211">
        <v>412179.4</v>
      </c>
      <c r="AQ1293" s="202" t="s">
        <v>1639</v>
      </c>
    </row>
    <row r="1294" spans="1:43" x14ac:dyDescent="0.25">
      <c r="A1294" s="370"/>
      <c r="B1294" s="355"/>
      <c r="C1294" s="353"/>
      <c r="D1294" s="364"/>
      <c r="E1294" s="344"/>
      <c r="F1294" s="7" t="s">
        <v>112</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8">
        <v>157551</v>
      </c>
      <c r="AN1294" s="192"/>
      <c r="AO1294" s="202"/>
      <c r="AP1294" s="211"/>
      <c r="AQ1294" s="202" t="s">
        <v>1640</v>
      </c>
    </row>
    <row r="1295" spans="1:43" x14ac:dyDescent="0.25">
      <c r="A1295" s="371"/>
      <c r="B1295" s="356"/>
      <c r="C1295" s="357"/>
      <c r="D1295" s="365"/>
      <c r="E1295" s="345"/>
      <c r="F1295" s="7" t="s">
        <v>54</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8">
        <v>201724</v>
      </c>
      <c r="AN1295" s="192"/>
      <c r="AO1295" s="202"/>
      <c r="AP1295" s="211"/>
      <c r="AQ1295" s="202" t="s">
        <v>1641</v>
      </c>
    </row>
    <row r="1296" spans="1:43" x14ac:dyDescent="0.25">
      <c r="A1296" s="69"/>
      <c r="B1296" s="23" t="s">
        <v>16</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94">
        <f>SUM(AM1288:AM1295)</f>
        <v>2629381.29</v>
      </c>
      <c r="AN1296" s="193">
        <f>AM1296/E1288</f>
        <v>0.99999999874495193</v>
      </c>
      <c r="AO1296" s="202"/>
      <c r="AP1296" s="211"/>
      <c r="AQ1296" s="202"/>
    </row>
    <row r="1297" spans="1:43" ht="15" customHeight="1" x14ac:dyDescent="0.25">
      <c r="A1297" s="369">
        <v>148</v>
      </c>
      <c r="B1297" s="354" t="s">
        <v>523</v>
      </c>
      <c r="C1297" s="352" t="s">
        <v>519</v>
      </c>
      <c r="D1297" s="340" t="s">
        <v>1076</v>
      </c>
      <c r="E1297" s="343">
        <v>1979691.9979999999</v>
      </c>
      <c r="F1297" s="7" t="s">
        <v>96</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8">
        <f>SUM(G1297:N1297)</f>
        <v>70855</v>
      </c>
      <c r="AN1297" s="192"/>
      <c r="AO1297" s="202"/>
      <c r="AP1297" s="211"/>
      <c r="AQ1297" s="202" t="s">
        <v>1694</v>
      </c>
    </row>
    <row r="1298" spans="1:43" x14ac:dyDescent="0.25">
      <c r="A1298" s="370"/>
      <c r="B1298" s="355"/>
      <c r="C1298" s="353"/>
      <c r="D1298" s="341"/>
      <c r="E1298" s="344"/>
      <c r="F1298" s="7" t="s">
        <v>54</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8">
        <f t="shared" ref="AM1298:AM1301" si="22">SUM(G1298:N1298)</f>
        <v>56684</v>
      </c>
      <c r="AN1298" s="192"/>
      <c r="AO1298" s="202">
        <v>1</v>
      </c>
      <c r="AP1298" s="211">
        <v>28342</v>
      </c>
      <c r="AQ1298" s="202" t="s">
        <v>1695</v>
      </c>
    </row>
    <row r="1299" spans="1:43" x14ac:dyDescent="0.25">
      <c r="A1299" s="370"/>
      <c r="B1299" s="355"/>
      <c r="C1299" s="353"/>
      <c r="D1299" s="341"/>
      <c r="E1299" s="344"/>
      <c r="F1299" s="7" t="s">
        <v>53</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8">
        <f t="shared" si="22"/>
        <v>425131</v>
      </c>
      <c r="AN1299" s="192"/>
      <c r="AO1299" s="202">
        <v>13</v>
      </c>
      <c r="AP1299" s="211">
        <v>367580.66</v>
      </c>
      <c r="AQ1299" s="202" t="s">
        <v>1696</v>
      </c>
    </row>
    <row r="1300" spans="1:43" x14ac:dyDescent="0.25">
      <c r="A1300" s="370"/>
      <c r="B1300" s="355"/>
      <c r="C1300" s="353"/>
      <c r="D1300" s="341"/>
      <c r="E1300" s="344"/>
      <c r="F1300" s="7" t="s">
        <v>112</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8">
        <f t="shared" si="22"/>
        <v>28342</v>
      </c>
      <c r="AN1300" s="192"/>
      <c r="AO1300" s="202"/>
      <c r="AP1300" s="211"/>
      <c r="AQ1300" s="202" t="s">
        <v>1697</v>
      </c>
    </row>
    <row r="1301" spans="1:43" x14ac:dyDescent="0.25">
      <c r="A1301" s="370"/>
      <c r="B1301" s="355"/>
      <c r="C1301" s="353"/>
      <c r="D1301" s="341"/>
      <c r="E1301" s="344"/>
      <c r="F1301" s="7" t="s">
        <v>107</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8">
        <f t="shared" si="22"/>
        <v>226736</v>
      </c>
      <c r="AN1301" s="192"/>
      <c r="AO1301" s="202"/>
      <c r="AP1301" s="211"/>
      <c r="AQ1301" s="202" t="s">
        <v>1698</v>
      </c>
    </row>
    <row r="1302" spans="1:43" x14ac:dyDescent="0.25">
      <c r="A1302" s="370"/>
      <c r="B1302" s="355"/>
      <c r="C1302" s="353"/>
      <c r="D1302" s="341"/>
      <c r="E1302" s="344"/>
      <c r="F1302" s="7" t="s">
        <v>81</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8">
        <v>566841</v>
      </c>
      <c r="AN1302" s="192"/>
      <c r="AO1302" s="202">
        <v>9</v>
      </c>
      <c r="AP1302" s="211">
        <v>458097.86200000002</v>
      </c>
      <c r="AQ1302" s="202" t="s">
        <v>1699</v>
      </c>
    </row>
    <row r="1303" spans="1:43" x14ac:dyDescent="0.25">
      <c r="A1303" s="370"/>
      <c r="B1303" s="355"/>
      <c r="C1303" s="353"/>
      <c r="D1303" s="341"/>
      <c r="E1303" s="344"/>
      <c r="F1303" s="7" t="s">
        <v>35</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8">
        <v>38262</v>
      </c>
      <c r="AN1303" s="192"/>
      <c r="AO1303" s="202"/>
      <c r="AP1303" s="211"/>
      <c r="AQ1303" s="202" t="s">
        <v>1700</v>
      </c>
    </row>
    <row r="1304" spans="1:43" x14ac:dyDescent="0.25">
      <c r="A1304" s="371"/>
      <c r="B1304" s="356"/>
      <c r="C1304" s="357"/>
      <c r="D1304" s="342"/>
      <c r="E1304" s="345"/>
      <c r="F1304" s="7" t="s">
        <v>24</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8">
        <v>141710</v>
      </c>
      <c r="AN1304" s="192"/>
      <c r="AO1304" s="202"/>
      <c r="AP1304" s="211"/>
      <c r="AQ1304" s="202" t="s">
        <v>1701</v>
      </c>
    </row>
    <row r="1305" spans="1:43" x14ac:dyDescent="0.25">
      <c r="A1305" s="209"/>
      <c r="B1305" s="210"/>
      <c r="C1305" s="139"/>
      <c r="D1305" s="233"/>
      <c r="E1305" s="217"/>
      <c r="F1305" s="77" t="s">
        <v>51</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8">
        <v>425131</v>
      </c>
      <c r="AN1305" s="192"/>
      <c r="AO1305" s="202">
        <v>6</v>
      </c>
      <c r="AP1305" s="211">
        <v>360000</v>
      </c>
      <c r="AQ1305" s="202" t="s">
        <v>1702</v>
      </c>
    </row>
    <row r="1306" spans="1:43" x14ac:dyDescent="0.25">
      <c r="A1306" s="69"/>
      <c r="B1306" s="23" t="s">
        <v>16</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94">
        <f>SUM(AM1297:AM1305)</f>
        <v>1979692</v>
      </c>
      <c r="AN1306" s="193">
        <f>AM1306/E1297</f>
        <v>1.0000000010102581</v>
      </c>
      <c r="AO1306" s="202"/>
      <c r="AP1306" s="211"/>
      <c r="AQ1306" s="202"/>
    </row>
    <row r="1307" spans="1:43" ht="15" customHeight="1" x14ac:dyDescent="0.25">
      <c r="A1307" s="369">
        <v>149</v>
      </c>
      <c r="B1307" s="354" t="s">
        <v>524</v>
      </c>
      <c r="C1307" s="352" t="s">
        <v>525</v>
      </c>
      <c r="D1307" s="340" t="s">
        <v>905</v>
      </c>
      <c r="E1307" s="343">
        <v>1720670.7271000003</v>
      </c>
      <c r="F1307" s="7" t="s">
        <v>32</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8">
        <v>101517</v>
      </c>
      <c r="AN1307" s="192"/>
      <c r="AO1307" s="202"/>
      <c r="AP1307" s="211"/>
      <c r="AQ1307" s="202"/>
    </row>
    <row r="1308" spans="1:43" x14ac:dyDescent="0.25">
      <c r="A1308" s="370"/>
      <c r="B1308" s="355"/>
      <c r="C1308" s="353"/>
      <c r="D1308" s="341"/>
      <c r="E1308" s="344"/>
      <c r="F1308" s="7" t="s">
        <v>203</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8">
        <v>300000</v>
      </c>
      <c r="AN1308" s="192"/>
      <c r="AO1308" s="202"/>
      <c r="AP1308" s="211"/>
      <c r="AQ1308" s="202" t="s">
        <v>1304</v>
      </c>
    </row>
    <row r="1309" spans="1:43" x14ac:dyDescent="0.25">
      <c r="A1309" s="370"/>
      <c r="B1309" s="355"/>
      <c r="C1309" s="353"/>
      <c r="D1309" s="341"/>
      <c r="E1309" s="344"/>
      <c r="F1309" s="7" t="s">
        <v>122</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8">
        <v>360000</v>
      </c>
      <c r="AN1309" s="192"/>
      <c r="AO1309" s="202">
        <v>12</v>
      </c>
      <c r="AP1309" s="211">
        <v>360000</v>
      </c>
      <c r="AQ1309" s="202" t="s">
        <v>1452</v>
      </c>
    </row>
    <row r="1310" spans="1:43" x14ac:dyDescent="0.25">
      <c r="A1310" s="370"/>
      <c r="B1310" s="355"/>
      <c r="C1310" s="353"/>
      <c r="D1310" s="341"/>
      <c r="E1310" s="344"/>
      <c r="F1310" s="7" t="s">
        <v>145</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8">
        <v>878721</v>
      </c>
      <c r="AN1310" s="192"/>
      <c r="AO1310" s="202">
        <v>11</v>
      </c>
      <c r="AP1310" s="211">
        <v>740575.85</v>
      </c>
      <c r="AQ1310" s="202" t="s">
        <v>1305</v>
      </c>
    </row>
    <row r="1311" spans="1:43" x14ac:dyDescent="0.25">
      <c r="A1311" s="371"/>
      <c r="B1311" s="356"/>
      <c r="C1311" s="357"/>
      <c r="D1311" s="342"/>
      <c r="E1311" s="345"/>
      <c r="F1311" s="7" t="s">
        <v>526</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8">
        <v>80432</v>
      </c>
      <c r="AN1311" s="192"/>
      <c r="AO1311" s="202"/>
      <c r="AP1311" s="211"/>
      <c r="AQ1311" s="202"/>
    </row>
    <row r="1312" spans="1:43" x14ac:dyDescent="0.25">
      <c r="A1312" s="69"/>
      <c r="B1312" s="23" t="s">
        <v>16</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94">
        <f>SUM(AM1307:AM1311)</f>
        <v>1720670</v>
      </c>
      <c r="AN1312" s="193">
        <f>AM1312/E1307</f>
        <v>0.99999957743222523</v>
      </c>
      <c r="AO1312" s="202"/>
      <c r="AP1312" s="211"/>
      <c r="AQ1312" s="202"/>
    </row>
    <row r="1313" spans="1:43" x14ac:dyDescent="0.25">
      <c r="A1313" s="369">
        <v>150</v>
      </c>
      <c r="B1313" s="354" t="s">
        <v>527</v>
      </c>
      <c r="C1313" s="352" t="s">
        <v>525</v>
      </c>
      <c r="D1313" s="340" t="s">
        <v>906</v>
      </c>
      <c r="E1313" s="343">
        <v>1660935.31</v>
      </c>
      <c r="F1313" s="7" t="s">
        <v>46</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8">
        <v>446171</v>
      </c>
      <c r="AN1313" s="192"/>
      <c r="AO1313" s="202"/>
      <c r="AP1313" s="211"/>
      <c r="AQ1313" s="202" t="s">
        <v>1673</v>
      </c>
    </row>
    <row r="1314" spans="1:43" x14ac:dyDescent="0.25">
      <c r="A1314" s="371"/>
      <c r="B1314" s="356"/>
      <c r="C1314" s="357"/>
      <c r="D1314" s="342"/>
      <c r="E1314" s="345"/>
      <c r="F1314" s="7" t="s">
        <v>122</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8">
        <v>360000</v>
      </c>
      <c r="AN1314" s="192"/>
      <c r="AO1314" s="202">
        <v>12</v>
      </c>
      <c r="AP1314" s="211">
        <v>360000</v>
      </c>
      <c r="AQ1314" s="202" t="s">
        <v>1392</v>
      </c>
    </row>
    <row r="1315" spans="1:43" x14ac:dyDescent="0.25">
      <c r="A1315" s="209"/>
      <c r="B1315" s="210"/>
      <c r="C1315" s="139"/>
      <c r="D1315" s="233"/>
      <c r="E1315" s="217"/>
      <c r="F1315" s="77" t="s">
        <v>145</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8">
        <v>665543</v>
      </c>
      <c r="AN1315" s="192"/>
      <c r="AO1315" s="202">
        <v>11</v>
      </c>
      <c r="AP1315" s="211">
        <v>662170</v>
      </c>
      <c r="AQ1315" s="202" t="s">
        <v>1393</v>
      </c>
    </row>
    <row r="1316" spans="1:43" x14ac:dyDescent="0.25">
      <c r="A1316" s="209"/>
      <c r="B1316" s="210"/>
      <c r="C1316" s="139"/>
      <c r="D1316" s="233"/>
      <c r="E1316" s="217"/>
      <c r="F1316" s="77" t="s">
        <v>32</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8">
        <v>100000</v>
      </c>
      <c r="AN1316" s="192"/>
      <c r="AO1316" s="202"/>
      <c r="AP1316" s="211"/>
      <c r="AQ1316" s="202" t="s">
        <v>1673</v>
      </c>
    </row>
    <row r="1317" spans="1:43" x14ac:dyDescent="0.25">
      <c r="A1317" s="209"/>
      <c r="B1317" s="210"/>
      <c r="C1317" s="139"/>
      <c r="D1317" s="233"/>
      <c r="E1317" s="217"/>
      <c r="F1317" s="77" t="s">
        <v>218</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8">
        <v>89221</v>
      </c>
      <c r="AN1317" s="192"/>
      <c r="AO1317" s="202"/>
      <c r="AP1317" s="211"/>
      <c r="AQ1317" s="202"/>
    </row>
    <row r="1318" spans="1:43" x14ac:dyDescent="0.25">
      <c r="A1318" s="69"/>
      <c r="B1318" s="23" t="s">
        <v>16</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94">
        <f>SUM(AM1313:AM1317)</f>
        <v>1660935</v>
      </c>
      <c r="AN1318" s="193">
        <f>AM1318/E1313</f>
        <v>0.99999981335817345</v>
      </c>
      <c r="AO1318" s="202"/>
      <c r="AP1318" s="211"/>
      <c r="AQ1318" s="202"/>
    </row>
    <row r="1319" spans="1:43" x14ac:dyDescent="0.25">
      <c r="A1319" s="369">
        <v>151</v>
      </c>
      <c r="B1319" s="361" t="s">
        <v>528</v>
      </c>
      <c r="C1319" s="337" t="s">
        <v>525</v>
      </c>
      <c r="D1319" s="346" t="s">
        <v>1140</v>
      </c>
      <c r="E1319" s="343">
        <v>1596071.31</v>
      </c>
      <c r="F1319" s="7" t="s">
        <v>145</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v>661997</v>
      </c>
      <c r="AN1319" s="192"/>
      <c r="AO1319" s="202">
        <v>11</v>
      </c>
      <c r="AP1319" s="211">
        <v>657733</v>
      </c>
      <c r="AQ1319" s="202" t="s">
        <v>1268</v>
      </c>
    </row>
    <row r="1320" spans="1:43" x14ac:dyDescent="0.25">
      <c r="A1320" s="370"/>
      <c r="B1320" s="362"/>
      <c r="C1320" s="338"/>
      <c r="D1320" s="338"/>
      <c r="E1320" s="344"/>
      <c r="F1320" s="7" t="s">
        <v>46</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v>455141</v>
      </c>
      <c r="AN1320" s="192"/>
      <c r="AO1320" s="202"/>
      <c r="AP1320" s="211"/>
      <c r="AQ1320" s="202"/>
    </row>
    <row r="1321" spans="1:43" x14ac:dyDescent="0.25">
      <c r="A1321" s="370"/>
      <c r="B1321" s="362"/>
      <c r="C1321" s="338"/>
      <c r="D1321" s="338"/>
      <c r="E1321" s="344"/>
      <c r="F1321" s="7" t="s">
        <v>122</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v>300000</v>
      </c>
      <c r="AN1321" s="192"/>
      <c r="AO1321" s="202">
        <v>13</v>
      </c>
      <c r="AP1321" s="211">
        <v>260000</v>
      </c>
      <c r="AQ1321" s="202"/>
    </row>
    <row r="1322" spans="1:43" x14ac:dyDescent="0.25">
      <c r="A1322" s="370"/>
      <c r="B1322" s="362"/>
      <c r="C1322" s="338"/>
      <c r="D1322" s="338"/>
      <c r="E1322" s="344"/>
      <c r="F1322" s="7" t="s">
        <v>32</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v>100000</v>
      </c>
      <c r="AN1322" s="192"/>
      <c r="AO1322" s="202"/>
      <c r="AP1322" s="211"/>
      <c r="AQ1322" s="202"/>
    </row>
    <row r="1323" spans="1:43" x14ac:dyDescent="0.25">
      <c r="A1323" s="371"/>
      <c r="B1323" s="363"/>
      <c r="C1323" s="339"/>
      <c r="D1323" s="339"/>
      <c r="E1323" s="345"/>
      <c r="F1323" s="7" t="s">
        <v>218</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v>78933</v>
      </c>
      <c r="AN1323" s="192"/>
      <c r="AO1323" s="202"/>
      <c r="AP1323" s="211"/>
      <c r="AQ1323" s="202"/>
    </row>
    <row r="1324" spans="1:43" x14ac:dyDescent="0.25">
      <c r="A1324" s="69"/>
      <c r="B1324" s="23" t="s">
        <v>16</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94">
        <f>SUM(AM1319:AM1323)</f>
        <v>1596071</v>
      </c>
      <c r="AN1324" s="193">
        <f>AM1324/E1319</f>
        <v>0.99999980577308911</v>
      </c>
      <c r="AO1324" s="202"/>
      <c r="AP1324" s="211"/>
      <c r="AQ1324" s="202"/>
    </row>
    <row r="1325" spans="1:43" ht="15" customHeight="1" x14ac:dyDescent="0.25">
      <c r="A1325" s="369">
        <v>152</v>
      </c>
      <c r="B1325" s="354" t="s">
        <v>529</v>
      </c>
      <c r="C1325" s="352" t="s">
        <v>525</v>
      </c>
      <c r="D1325" s="340" t="s">
        <v>1082</v>
      </c>
      <c r="E1325" s="343">
        <v>1248823.0900000001</v>
      </c>
      <c r="F1325" s="7" t="s">
        <v>145</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8">
        <v>212691</v>
      </c>
      <c r="AN1325" s="192"/>
      <c r="AO1325" s="202">
        <v>6</v>
      </c>
      <c r="AP1325" s="211">
        <v>90000</v>
      </c>
      <c r="AQ1325" s="202" t="s">
        <v>1674</v>
      </c>
    </row>
    <row r="1326" spans="1:43" x14ac:dyDescent="0.25">
      <c r="A1326" s="370"/>
      <c r="B1326" s="355"/>
      <c r="C1326" s="353"/>
      <c r="D1326" s="342"/>
      <c r="E1326" s="344"/>
      <c r="F1326" s="7" t="s">
        <v>122</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8">
        <v>450000</v>
      </c>
      <c r="AN1326" s="192"/>
      <c r="AO1326" s="202">
        <v>15</v>
      </c>
      <c r="AP1326" s="211">
        <v>450000</v>
      </c>
      <c r="AQ1326" s="202" t="s">
        <v>1675</v>
      </c>
    </row>
    <row r="1327" spans="1:43" x14ac:dyDescent="0.25">
      <c r="A1327" s="370"/>
      <c r="B1327" s="355"/>
      <c r="C1327" s="353"/>
      <c r="D1327" s="340"/>
      <c r="E1327" s="344"/>
      <c r="F1327" s="7" t="s">
        <v>46</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8">
        <v>489991</v>
      </c>
      <c r="AN1327" s="192"/>
      <c r="AO1327" s="202">
        <v>8</v>
      </c>
      <c r="AP1327" s="211">
        <v>478873</v>
      </c>
      <c r="AQ1327" s="202" t="s">
        <v>1394</v>
      </c>
    </row>
    <row r="1328" spans="1:43" x14ac:dyDescent="0.25">
      <c r="A1328" s="370"/>
      <c r="B1328" s="355"/>
      <c r="C1328" s="353"/>
      <c r="D1328" s="342"/>
      <c r="E1328" s="344"/>
      <c r="F1328" s="7" t="s">
        <v>32</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8">
        <v>35000</v>
      </c>
      <c r="AN1328" s="192"/>
      <c r="AO1328" s="202"/>
      <c r="AP1328" s="211"/>
      <c r="AQ1328" s="202" t="s">
        <v>1676</v>
      </c>
    </row>
    <row r="1329" spans="1:43" x14ac:dyDescent="0.25">
      <c r="A1329" s="371"/>
      <c r="B1329" s="356"/>
      <c r="C1329" s="357"/>
      <c r="D1329" s="220"/>
      <c r="E1329" s="345"/>
      <c r="F1329" s="7" t="s">
        <v>218</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8">
        <v>61141</v>
      </c>
      <c r="AN1329" s="192"/>
      <c r="AO1329" s="202"/>
      <c r="AP1329" s="211"/>
      <c r="AQ1329" s="202"/>
    </row>
    <row r="1330" spans="1:43" x14ac:dyDescent="0.25">
      <c r="A1330" s="69"/>
      <c r="B1330" s="23" t="s">
        <v>16</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94">
        <f>SUM(AM1325:AM1329)</f>
        <v>1248823</v>
      </c>
      <c r="AN1330" s="193">
        <f>AM1330/E1325</f>
        <v>0.99999992793214598</v>
      </c>
      <c r="AO1330" s="202"/>
      <c r="AP1330" s="211"/>
      <c r="AQ1330" s="202"/>
    </row>
    <row r="1331" spans="1:43" ht="15" customHeight="1" x14ac:dyDescent="0.25">
      <c r="A1331" s="369">
        <v>153</v>
      </c>
      <c r="B1331" s="354" t="s">
        <v>530</v>
      </c>
      <c r="C1331" s="352" t="s">
        <v>531</v>
      </c>
      <c r="D1331" s="340" t="s">
        <v>1083</v>
      </c>
      <c r="E1331" s="343">
        <v>2091980.31</v>
      </c>
      <c r="F1331" s="7" t="s">
        <v>118</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f>G1331+H1331+I1331+J1331+K1331+L1331+M1331</f>
        <v>1175762</v>
      </c>
      <c r="AN1331" s="192"/>
      <c r="AO1331" s="202">
        <v>11</v>
      </c>
      <c r="AP1331" s="211">
        <v>917043</v>
      </c>
      <c r="AQ1331" s="202" t="s">
        <v>1251</v>
      </c>
    </row>
    <row r="1332" spans="1:43" x14ac:dyDescent="0.25">
      <c r="A1332" s="370"/>
      <c r="B1332" s="355"/>
      <c r="C1332" s="353"/>
      <c r="D1332" s="342"/>
      <c r="E1332" s="344"/>
      <c r="F1332" s="7" t="s">
        <v>116</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v>405412</v>
      </c>
      <c r="AN1332" s="192"/>
      <c r="AO1332" s="202"/>
      <c r="AP1332" s="211"/>
      <c r="AQ1332" s="202"/>
    </row>
    <row r="1333" spans="1:43" x14ac:dyDescent="0.25">
      <c r="A1333" s="370"/>
      <c r="B1333" s="355"/>
      <c r="C1333" s="353"/>
      <c r="D1333" s="340"/>
      <c r="E1333" s="344"/>
      <c r="F1333" s="7" t="s">
        <v>171</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v>456731</v>
      </c>
      <c r="AN1333" s="192"/>
      <c r="AO1333" s="202"/>
      <c r="AP1333" s="211"/>
      <c r="AQ1333" s="202"/>
    </row>
    <row r="1334" spans="1:43" x14ac:dyDescent="0.25">
      <c r="A1334" s="371"/>
      <c r="B1334" s="356"/>
      <c r="C1334" s="357"/>
      <c r="D1334" s="342"/>
      <c r="E1334" s="345"/>
      <c r="F1334" s="7" t="s">
        <v>113</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v>54075</v>
      </c>
      <c r="AN1334" s="192"/>
      <c r="AO1334" s="202"/>
      <c r="AP1334" s="211"/>
      <c r="AQ1334" s="202"/>
    </row>
    <row r="1335" spans="1:43" x14ac:dyDescent="0.25">
      <c r="A1335" s="69"/>
      <c r="B1335" s="23" t="s">
        <v>16</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94">
        <f>SUM(AM1331:AM1334)</f>
        <v>2091980</v>
      </c>
      <c r="AN1335" s="193">
        <f>AM1335/E1331</f>
        <v>0.9999998518150488</v>
      </c>
      <c r="AO1335" s="202"/>
      <c r="AP1335" s="211"/>
      <c r="AQ1335" s="202"/>
    </row>
    <row r="1336" spans="1:43" x14ac:dyDescent="0.25">
      <c r="A1336" s="369">
        <v>154</v>
      </c>
      <c r="B1336" s="354" t="s">
        <v>535</v>
      </c>
      <c r="C1336" s="352" t="s">
        <v>536</v>
      </c>
      <c r="D1336" s="340" t="s">
        <v>790</v>
      </c>
      <c r="E1336" s="343">
        <v>1619849.1500000001</v>
      </c>
      <c r="F1336" s="7" t="s">
        <v>532</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8">
        <v>241232</v>
      </c>
      <c r="AN1336" s="192"/>
      <c r="AO1336" s="202">
        <v>3</v>
      </c>
      <c r="AP1336" s="211">
        <v>143046.29999999999</v>
      </c>
      <c r="AQ1336" s="202" t="s">
        <v>1388</v>
      </c>
    </row>
    <row r="1337" spans="1:43" x14ac:dyDescent="0.25">
      <c r="A1337" s="370"/>
      <c r="B1337" s="355"/>
      <c r="C1337" s="353"/>
      <c r="D1337" s="341"/>
      <c r="E1337" s="344"/>
      <c r="F1337" s="7" t="s">
        <v>378</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8">
        <v>120000</v>
      </c>
      <c r="AN1337" s="192"/>
      <c r="AO1337" s="202">
        <v>10</v>
      </c>
      <c r="AP1337" s="211">
        <v>150000</v>
      </c>
      <c r="AQ1337" s="202" t="s">
        <v>1388</v>
      </c>
    </row>
    <row r="1338" spans="1:43" x14ac:dyDescent="0.25">
      <c r="A1338" s="370"/>
      <c r="B1338" s="355"/>
      <c r="C1338" s="353"/>
      <c r="D1338" s="341"/>
      <c r="E1338" s="344"/>
      <c r="F1338" s="7" t="s">
        <v>533</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8">
        <v>286831.57</v>
      </c>
      <c r="AN1338" s="192"/>
      <c r="AO1338" s="202">
        <v>6</v>
      </c>
      <c r="AP1338" s="211">
        <v>299925</v>
      </c>
      <c r="AQ1338" s="202"/>
    </row>
    <row r="1339" spans="1:43" x14ac:dyDescent="0.25">
      <c r="A1339" s="370"/>
      <c r="B1339" s="355"/>
      <c r="C1339" s="353"/>
      <c r="D1339" s="341"/>
      <c r="E1339" s="344"/>
      <c r="F1339" s="7" t="s">
        <v>534</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8">
        <v>360000</v>
      </c>
      <c r="AN1339" s="192"/>
      <c r="AO1339" s="202">
        <v>4</v>
      </c>
      <c r="AP1339" s="211">
        <v>353093</v>
      </c>
      <c r="AQ1339" s="202" t="s">
        <v>1388</v>
      </c>
    </row>
    <row r="1340" spans="1:43" x14ac:dyDescent="0.25">
      <c r="A1340" s="370"/>
      <c r="B1340" s="355"/>
      <c r="C1340" s="353"/>
      <c r="D1340" s="341"/>
      <c r="E1340" s="344"/>
      <c r="F1340" s="7" t="s">
        <v>537</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8">
        <v>250000</v>
      </c>
      <c r="AN1340" s="192"/>
      <c r="AO1340" s="202">
        <v>6</v>
      </c>
      <c r="AP1340" s="211">
        <v>300000</v>
      </c>
      <c r="AQ1340" s="202"/>
    </row>
    <row r="1341" spans="1:43" x14ac:dyDescent="0.25">
      <c r="A1341" s="370"/>
      <c r="B1341" s="355"/>
      <c r="C1341" s="353"/>
      <c r="D1341" s="341"/>
      <c r="E1341" s="344"/>
      <c r="F1341" s="7" t="s">
        <v>538</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8">
        <v>23712.58</v>
      </c>
      <c r="AN1341" s="192"/>
      <c r="AO1341" s="202">
        <v>1</v>
      </c>
      <c r="AP1341" s="211">
        <v>21123.48</v>
      </c>
      <c r="AQ1341" s="202"/>
    </row>
    <row r="1342" spans="1:43" x14ac:dyDescent="0.25">
      <c r="A1342" s="370"/>
      <c r="B1342" s="355"/>
      <c r="C1342" s="353"/>
      <c r="D1342" s="341"/>
      <c r="E1342" s="344"/>
      <c r="F1342" s="7" t="s">
        <v>539</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8">
        <v>143073</v>
      </c>
      <c r="AN1342" s="192"/>
      <c r="AO1342" s="202">
        <v>3</v>
      </c>
      <c r="AP1342" s="211">
        <v>222271</v>
      </c>
      <c r="AQ1342" s="202" t="s">
        <v>1388</v>
      </c>
    </row>
    <row r="1343" spans="1:43" x14ac:dyDescent="0.25">
      <c r="A1343" s="370"/>
      <c r="B1343" s="355"/>
      <c r="C1343" s="353"/>
      <c r="D1343" s="341"/>
      <c r="E1343" s="344"/>
      <c r="F1343" s="7" t="s">
        <v>540</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8">
        <v>100000</v>
      </c>
      <c r="AN1343" s="192"/>
      <c r="AO1343" s="202">
        <v>1</v>
      </c>
      <c r="AP1343" s="211">
        <v>50000</v>
      </c>
      <c r="AQ1343" s="202" t="s">
        <v>1388</v>
      </c>
    </row>
    <row r="1344" spans="1:43" x14ac:dyDescent="0.25">
      <c r="A1344" s="370"/>
      <c r="B1344" s="355"/>
      <c r="C1344" s="353"/>
      <c r="D1344" s="341"/>
      <c r="E1344" s="344"/>
      <c r="F1344" s="7" t="s">
        <v>383</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8">
        <v>15000</v>
      </c>
      <c r="AN1344" s="192" t="s">
        <v>774</v>
      </c>
      <c r="AO1344" s="202"/>
      <c r="AP1344" s="211"/>
      <c r="AQ1344" s="202" t="s">
        <v>1816</v>
      </c>
    </row>
    <row r="1345" spans="1:43" x14ac:dyDescent="0.25">
      <c r="A1345" s="371"/>
      <c r="B1345" s="356"/>
      <c r="C1345" s="357"/>
      <c r="D1345" s="342"/>
      <c r="E1345" s="345"/>
      <c r="F1345" s="7" t="s">
        <v>541</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8">
        <v>80000</v>
      </c>
      <c r="AN1345" s="192"/>
      <c r="AO1345" s="202">
        <v>2</v>
      </c>
      <c r="AP1345" s="211">
        <v>80000</v>
      </c>
      <c r="AQ1345" s="202" t="s">
        <v>1388</v>
      </c>
    </row>
    <row r="1346" spans="1:43" x14ac:dyDescent="0.25">
      <c r="A1346" s="69"/>
      <c r="B1346" s="23" t="s">
        <v>16</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94">
        <f>SUM(AM1336:AM1345)</f>
        <v>1619849.1500000001</v>
      </c>
      <c r="AN1346" s="193">
        <f>AM1346/E1336</f>
        <v>1</v>
      </c>
      <c r="AO1346" s="202"/>
      <c r="AP1346" s="211"/>
      <c r="AQ1346" s="202"/>
    </row>
    <row r="1347" spans="1:43" ht="15" customHeight="1" x14ac:dyDescent="0.25">
      <c r="A1347" s="369">
        <v>155</v>
      </c>
      <c r="B1347" s="354" t="s">
        <v>546</v>
      </c>
      <c r="C1347" s="352" t="s">
        <v>547</v>
      </c>
      <c r="D1347" s="340" t="s">
        <v>779</v>
      </c>
      <c r="E1347" s="343">
        <v>1267957.8500000001</v>
      </c>
      <c r="F1347" s="7" t="s">
        <v>542</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8">
        <v>120000</v>
      </c>
      <c r="AN1347" s="192"/>
      <c r="AO1347" s="202">
        <v>3</v>
      </c>
      <c r="AP1347" s="211">
        <v>120000</v>
      </c>
      <c r="AQ1347" s="202"/>
    </row>
    <row r="1348" spans="1:43" ht="15" customHeight="1" x14ac:dyDescent="0.25">
      <c r="A1348" s="370"/>
      <c r="B1348" s="355"/>
      <c r="C1348" s="353"/>
      <c r="D1348" s="341"/>
      <c r="E1348" s="344"/>
      <c r="F1348" s="7" t="s">
        <v>543</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8">
        <v>90040</v>
      </c>
      <c r="AN1348" s="192"/>
      <c r="AO1348" s="202">
        <v>3</v>
      </c>
      <c r="AP1348" s="211">
        <v>139065.9</v>
      </c>
      <c r="AQ1348" s="202" t="s">
        <v>1366</v>
      </c>
    </row>
    <row r="1349" spans="1:43" x14ac:dyDescent="0.25">
      <c r="A1349" s="370"/>
      <c r="B1349" s="355"/>
      <c r="C1349" s="353"/>
      <c r="D1349" s="341"/>
      <c r="E1349" s="344"/>
      <c r="F1349" s="7" t="s">
        <v>544</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8">
        <v>550000</v>
      </c>
      <c r="AN1349" s="192"/>
      <c r="AO1349" s="202">
        <v>8</v>
      </c>
      <c r="AP1349" s="211">
        <v>540853.16</v>
      </c>
      <c r="AQ1349" s="202"/>
    </row>
    <row r="1350" spans="1:43" x14ac:dyDescent="0.25">
      <c r="A1350" s="370"/>
      <c r="B1350" s="355"/>
      <c r="C1350" s="353"/>
      <c r="D1350" s="341"/>
      <c r="E1350" s="344"/>
      <c r="F1350" s="7" t="s">
        <v>545</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8">
        <v>161637.45000000001</v>
      </c>
      <c r="AN1350" s="192"/>
      <c r="AO1350" s="202">
        <v>4</v>
      </c>
      <c r="AP1350" s="211">
        <v>143518.62</v>
      </c>
      <c r="AQ1350" s="202"/>
    </row>
    <row r="1351" spans="1:43" x14ac:dyDescent="0.25">
      <c r="A1351" s="370"/>
      <c r="B1351" s="355"/>
      <c r="C1351" s="353"/>
      <c r="D1351" s="341"/>
      <c r="E1351" s="344"/>
      <c r="F1351" s="7" t="s">
        <v>548</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8">
        <v>40000</v>
      </c>
      <c r="AN1351" s="192"/>
      <c r="AO1351" s="202">
        <v>1</v>
      </c>
      <c r="AP1351" s="211">
        <v>39971</v>
      </c>
      <c r="AQ1351" s="202"/>
    </row>
    <row r="1352" spans="1:43" x14ac:dyDescent="0.25">
      <c r="A1352" s="370"/>
      <c r="B1352" s="355"/>
      <c r="C1352" s="353"/>
      <c r="D1352" s="341"/>
      <c r="E1352" s="344"/>
      <c r="F1352" s="7" t="s">
        <v>549</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8">
        <v>26280.400000000001</v>
      </c>
      <c r="AN1352" s="192"/>
      <c r="AO1352" s="202"/>
      <c r="AP1352" s="211"/>
      <c r="AQ1352" s="202"/>
    </row>
    <row r="1353" spans="1:43" x14ac:dyDescent="0.25">
      <c r="A1353" s="370"/>
      <c r="B1353" s="355"/>
      <c r="C1353" s="353"/>
      <c r="D1353" s="341"/>
      <c r="E1353" s="344"/>
      <c r="F1353" s="7" t="s">
        <v>550</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8">
        <v>50000</v>
      </c>
      <c r="AN1353" s="192"/>
      <c r="AO1353" s="202"/>
      <c r="AP1353" s="211"/>
      <c r="AQ1353" s="202"/>
    </row>
    <row r="1354" spans="1:43" x14ac:dyDescent="0.25">
      <c r="A1354" s="370"/>
      <c r="B1354" s="355"/>
      <c r="C1354" s="353"/>
      <c r="D1354" s="341"/>
      <c r="E1354" s="344"/>
      <c r="F1354" s="7" t="s">
        <v>551</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8">
        <v>160000</v>
      </c>
      <c r="AN1354" s="192"/>
      <c r="AO1354" s="202">
        <v>9</v>
      </c>
      <c r="AP1354" s="211">
        <v>180000</v>
      </c>
      <c r="AQ1354" s="202" t="s">
        <v>1260</v>
      </c>
    </row>
    <row r="1355" spans="1:43" x14ac:dyDescent="0.25">
      <c r="A1355" s="371"/>
      <c r="B1355" s="356"/>
      <c r="C1355" s="357"/>
      <c r="D1355" s="342"/>
      <c r="E1355" s="345"/>
      <c r="F1355" s="7" t="s">
        <v>552</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8">
        <v>70000</v>
      </c>
      <c r="AN1355" s="192"/>
      <c r="AO1355" s="202">
        <v>3</v>
      </c>
      <c r="AP1355" s="211">
        <v>97172.32</v>
      </c>
      <c r="AQ1355" s="202"/>
    </row>
    <row r="1356" spans="1:43" x14ac:dyDescent="0.25">
      <c r="A1356" s="69"/>
      <c r="B1356" s="23" t="s">
        <v>16</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94">
        <f>SUM(AM1347:AM1355)</f>
        <v>1267957.8500000001</v>
      </c>
      <c r="AN1356" s="193">
        <f>AM1356/E1347</f>
        <v>1</v>
      </c>
      <c r="AO1356" s="202"/>
      <c r="AP1356" s="211"/>
      <c r="AQ1356" s="202"/>
    </row>
    <row r="1357" spans="1:43" x14ac:dyDescent="0.25">
      <c r="A1357" s="369">
        <v>156</v>
      </c>
      <c r="B1357" s="354" t="s">
        <v>553</v>
      </c>
      <c r="C1357" s="352" t="s">
        <v>547</v>
      </c>
      <c r="D1357" s="340" t="s">
        <v>780</v>
      </c>
      <c r="E1357" s="343">
        <v>934456.21000000008</v>
      </c>
      <c r="F1357" s="7" t="s">
        <v>21</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8">
        <f>SUM(G1357:N1357)</f>
        <v>172154.8</v>
      </c>
      <c r="AN1357" s="192"/>
      <c r="AO1357" s="202">
        <v>3</v>
      </c>
      <c r="AP1357" s="211">
        <v>171806</v>
      </c>
      <c r="AQ1357" s="202"/>
    </row>
    <row r="1358" spans="1:43" ht="15" customHeight="1" x14ac:dyDescent="0.25">
      <c r="A1358" s="370"/>
      <c r="B1358" s="355"/>
      <c r="C1358" s="353"/>
      <c r="D1358" s="341"/>
      <c r="E1358" s="344"/>
      <c r="F1358" s="7" t="s">
        <v>26</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8">
        <f>SUM(G1358:N1358)</f>
        <v>124334.02</v>
      </c>
      <c r="AN1358" s="192"/>
      <c r="AO1358" s="202">
        <v>9</v>
      </c>
      <c r="AP1358" s="211">
        <v>124334</v>
      </c>
      <c r="AQ1358" s="202"/>
    </row>
    <row r="1359" spans="1:43" x14ac:dyDescent="0.25">
      <c r="A1359" s="370"/>
      <c r="B1359" s="355"/>
      <c r="C1359" s="353"/>
      <c r="D1359" s="341"/>
      <c r="E1359" s="344"/>
      <c r="F1359" s="7" t="s">
        <v>54</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8">
        <f>SUM(G1359:N1359)</f>
        <v>30605.3</v>
      </c>
      <c r="AN1359" s="192"/>
      <c r="AO1359" s="202">
        <v>1</v>
      </c>
      <c r="AP1359" s="211">
        <v>11741.5</v>
      </c>
      <c r="AQ1359" s="202" t="s">
        <v>1286</v>
      </c>
    </row>
    <row r="1360" spans="1:43" x14ac:dyDescent="0.25">
      <c r="A1360" s="371"/>
      <c r="B1360" s="356"/>
      <c r="C1360" s="357"/>
      <c r="D1360" s="342"/>
      <c r="E1360" s="345"/>
      <c r="F1360" s="7" t="s">
        <v>228</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8">
        <v>133898.18</v>
      </c>
      <c r="AN1360" s="192"/>
      <c r="AO1360" s="202"/>
      <c r="AP1360" s="211"/>
      <c r="AQ1360" s="202"/>
    </row>
    <row r="1361" spans="1:43" x14ac:dyDescent="0.25">
      <c r="A1361" s="209"/>
      <c r="B1361" s="210"/>
      <c r="C1361" s="139"/>
      <c r="D1361" s="254"/>
      <c r="E1361" s="255"/>
      <c r="F1361" s="77" t="s">
        <v>35</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8">
        <v>62205.27</v>
      </c>
      <c r="AN1361" s="192"/>
      <c r="AO1361" s="202"/>
      <c r="AP1361" s="211"/>
      <c r="AQ1361" s="202"/>
    </row>
    <row r="1362" spans="1:43" x14ac:dyDescent="0.25">
      <c r="A1362" s="209"/>
      <c r="B1362" s="210"/>
      <c r="C1362" s="139"/>
      <c r="D1362" s="254"/>
      <c r="E1362" s="255"/>
      <c r="F1362" s="77" t="s">
        <v>76</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8">
        <v>76513.2</v>
      </c>
      <c r="AN1362" s="192"/>
      <c r="AO1362" s="202"/>
      <c r="AP1362" s="211"/>
      <c r="AQ1362" s="202"/>
    </row>
    <row r="1363" spans="1:43" x14ac:dyDescent="0.25">
      <c r="A1363" s="209"/>
      <c r="B1363" s="210"/>
      <c r="C1363" s="139"/>
      <c r="D1363" s="254"/>
      <c r="E1363" s="255"/>
      <c r="F1363" s="77" t="s">
        <v>1190</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8">
        <v>19128.310000000001</v>
      </c>
      <c r="AN1363" s="192"/>
      <c r="AO1363" s="202"/>
      <c r="AP1363" s="211"/>
      <c r="AQ1363" s="202"/>
    </row>
    <row r="1364" spans="1:43" x14ac:dyDescent="0.25">
      <c r="A1364" s="209"/>
      <c r="B1364" s="210"/>
      <c r="C1364" s="139"/>
      <c r="D1364" s="254"/>
      <c r="E1364" s="255"/>
      <c r="F1364" s="77" t="s">
        <v>572</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8">
        <v>143462.32999999999</v>
      </c>
      <c r="AN1364" s="192"/>
      <c r="AO1364" s="202">
        <v>2</v>
      </c>
      <c r="AP1364" s="211">
        <v>89088.5</v>
      </c>
      <c r="AQ1364" s="202"/>
    </row>
    <row r="1365" spans="1:43" x14ac:dyDescent="0.25">
      <c r="A1365" s="209"/>
      <c r="B1365" s="210"/>
      <c r="C1365" s="139"/>
      <c r="D1365" s="254"/>
      <c r="E1365" s="255"/>
      <c r="F1365" s="77" t="s">
        <v>48</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8">
        <v>172154.8</v>
      </c>
      <c r="AN1365" s="192"/>
      <c r="AO1365" s="202">
        <v>3</v>
      </c>
      <c r="AP1365" s="211">
        <v>159165.53</v>
      </c>
      <c r="AQ1365" s="202"/>
    </row>
    <row r="1366" spans="1:43" x14ac:dyDescent="0.25">
      <c r="A1366" s="69"/>
      <c r="B1366" s="23" t="s">
        <v>16</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94">
        <f>SUM(AM1357:AM1365)</f>
        <v>934456.21</v>
      </c>
      <c r="AN1366" s="193">
        <f>AM1366/E1357</f>
        <v>0.99999999999999989</v>
      </c>
      <c r="AO1366" s="202"/>
      <c r="AP1366" s="211"/>
      <c r="AQ1366" s="202"/>
    </row>
    <row r="1367" spans="1:43" ht="15" customHeight="1" x14ac:dyDescent="0.25">
      <c r="A1367" s="452">
        <v>157</v>
      </c>
      <c r="B1367" s="354" t="s">
        <v>554</v>
      </c>
      <c r="C1367" s="352" t="s">
        <v>547</v>
      </c>
      <c r="D1367" s="332" t="s">
        <v>778</v>
      </c>
      <c r="E1367" s="407">
        <v>1886147.25</v>
      </c>
      <c r="F1367" s="8" t="s">
        <v>688</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8">
        <v>42138</v>
      </c>
      <c r="AN1367" s="192"/>
      <c r="AO1367" s="202"/>
      <c r="AP1367" s="211"/>
      <c r="AQ1367" s="202" t="s">
        <v>1501</v>
      </c>
    </row>
    <row r="1368" spans="1:43" x14ac:dyDescent="0.25">
      <c r="A1368" s="426"/>
      <c r="B1368" s="355"/>
      <c r="C1368" s="353"/>
      <c r="D1368" s="333"/>
      <c r="E1368" s="408"/>
      <c r="F1368" s="78" t="s">
        <v>24</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8">
        <f t="shared" ref="AM1368:AM1373" si="23">SUM(G1368:N1368)</f>
        <v>421503.6</v>
      </c>
      <c r="AN1368" s="192"/>
      <c r="AO1368" s="202">
        <v>1</v>
      </c>
      <c r="AP1368" s="211">
        <v>100000</v>
      </c>
      <c r="AQ1368" s="202" t="s">
        <v>1817</v>
      </c>
    </row>
    <row r="1369" spans="1:43" ht="15" customHeight="1" x14ac:dyDescent="0.25">
      <c r="A1369" s="426"/>
      <c r="B1369" s="355"/>
      <c r="C1369" s="353"/>
      <c r="D1369" s="333"/>
      <c r="E1369" s="408"/>
      <c r="F1369" s="78" t="s">
        <v>25</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8">
        <f t="shared" si="23"/>
        <v>140481.51999999999</v>
      </c>
      <c r="AN1369" s="192"/>
      <c r="AO1369" s="202">
        <v>1</v>
      </c>
      <c r="AP1369" s="211">
        <v>121488</v>
      </c>
      <c r="AQ1369" s="202" t="s">
        <v>1501</v>
      </c>
    </row>
    <row r="1370" spans="1:43" x14ac:dyDescent="0.25">
      <c r="A1370" s="426"/>
      <c r="B1370" s="355"/>
      <c r="C1370" s="353"/>
      <c r="D1370" s="333"/>
      <c r="E1370" s="408"/>
      <c r="F1370" s="78" t="s">
        <v>32</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8">
        <f t="shared" si="23"/>
        <v>561963.82999999996</v>
      </c>
      <c r="AN1370" s="192"/>
      <c r="AO1370" s="202">
        <v>10</v>
      </c>
      <c r="AP1370" s="211">
        <v>561963.82999999996</v>
      </c>
      <c r="AQ1370" s="202" t="s">
        <v>1501</v>
      </c>
    </row>
    <row r="1371" spans="1:43" x14ac:dyDescent="0.25">
      <c r="A1371" s="426"/>
      <c r="B1371" s="355"/>
      <c r="C1371" s="353"/>
      <c r="D1371" s="333"/>
      <c r="E1371" s="408"/>
      <c r="F1371" s="78" t="s">
        <v>26</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8">
        <v>112400</v>
      </c>
      <c r="AN1371" s="192"/>
      <c r="AO1371" s="202"/>
      <c r="AP1371" s="211"/>
      <c r="AQ1371" s="202" t="s">
        <v>1818</v>
      </c>
    </row>
    <row r="1372" spans="1:43" x14ac:dyDescent="0.25">
      <c r="A1372" s="426"/>
      <c r="B1372" s="355"/>
      <c r="C1372" s="353"/>
      <c r="D1372" s="333"/>
      <c r="E1372" s="408"/>
      <c r="F1372" s="78" t="s">
        <v>76</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8">
        <f t="shared" si="23"/>
        <v>284523.39</v>
      </c>
      <c r="AN1372" s="192"/>
      <c r="AO1372" s="202">
        <v>7</v>
      </c>
      <c r="AP1372" s="211">
        <v>41956</v>
      </c>
      <c r="AQ1372" s="202" t="s">
        <v>1819</v>
      </c>
    </row>
    <row r="1373" spans="1:43" x14ac:dyDescent="0.25">
      <c r="A1373" s="426"/>
      <c r="B1373" s="355"/>
      <c r="C1373" s="353"/>
      <c r="D1373" s="333"/>
      <c r="E1373" s="408"/>
      <c r="F1373" s="78" t="s">
        <v>141</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8">
        <f t="shared" si="23"/>
        <v>210760.04</v>
      </c>
      <c r="AN1373" s="192"/>
      <c r="AO1373" s="202"/>
      <c r="AP1373" s="211"/>
      <c r="AQ1373" s="202" t="s">
        <v>1501</v>
      </c>
    </row>
    <row r="1374" spans="1:43" x14ac:dyDescent="0.25">
      <c r="A1374" s="427"/>
      <c r="B1374" s="356"/>
      <c r="C1374" s="357"/>
      <c r="D1374" s="333"/>
      <c r="E1374" s="409"/>
      <c r="F1374" s="78" t="s">
        <v>288</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8">
        <v>112373</v>
      </c>
      <c r="AN1374" s="192"/>
      <c r="AO1374" s="202"/>
      <c r="AP1374" s="211"/>
      <c r="AQ1374" s="202" t="s">
        <v>1501</v>
      </c>
    </row>
    <row r="1375" spans="1:43" x14ac:dyDescent="0.25">
      <c r="A1375" s="69"/>
      <c r="B1375" s="23" t="s">
        <v>16</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94">
        <f>SUM(AM1367:AM1374)</f>
        <v>1886143.38</v>
      </c>
      <c r="AN1375" s="193">
        <f>AM1375/E1367</f>
        <v>0.99999794819837096</v>
      </c>
      <c r="AO1375" s="202"/>
      <c r="AP1375" s="211"/>
      <c r="AQ1375" s="202"/>
    </row>
    <row r="1376" spans="1:43" ht="15" customHeight="1" x14ac:dyDescent="0.25">
      <c r="A1376" s="369">
        <v>158</v>
      </c>
      <c r="B1376" s="354" t="s">
        <v>555</v>
      </c>
      <c r="C1376" s="352" t="s">
        <v>547</v>
      </c>
      <c r="D1376" s="340" t="s">
        <v>777</v>
      </c>
      <c r="E1376" s="343">
        <v>1173686.25</v>
      </c>
      <c r="F1376" s="7" t="s">
        <v>26</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v>372606</v>
      </c>
      <c r="AN1376" s="192"/>
      <c r="AO1376" s="202">
        <v>6</v>
      </c>
      <c r="AP1376" s="211">
        <v>372499</v>
      </c>
      <c r="AQ1376" s="202" t="s">
        <v>1388</v>
      </c>
    </row>
    <row r="1377" spans="1:43" x14ac:dyDescent="0.25">
      <c r="A1377" s="370"/>
      <c r="B1377" s="355"/>
      <c r="C1377" s="353"/>
      <c r="D1377" s="341"/>
      <c r="E1377" s="344"/>
      <c r="F1377" s="7" t="s">
        <v>81</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v>186349</v>
      </c>
      <c r="AN1377" s="192"/>
      <c r="AO1377" s="202">
        <v>8</v>
      </c>
      <c r="AP1377" s="211">
        <v>322072.94</v>
      </c>
      <c r="AQ1377" s="202" t="s">
        <v>1820</v>
      </c>
    </row>
    <row r="1378" spans="1:43" x14ac:dyDescent="0.25">
      <c r="A1378" s="370"/>
      <c r="B1378" s="355"/>
      <c r="C1378" s="353"/>
      <c r="D1378" s="341"/>
      <c r="E1378" s="344"/>
      <c r="F1378" s="7" t="s">
        <v>46</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211">
        <v>114233</v>
      </c>
      <c r="AN1378" s="192"/>
      <c r="AO1378" s="202">
        <v>3</v>
      </c>
      <c r="AP1378" s="211">
        <v>114233</v>
      </c>
      <c r="AQ1378" s="202" t="s">
        <v>1821</v>
      </c>
    </row>
    <row r="1379" spans="1:43" x14ac:dyDescent="0.25">
      <c r="A1379" s="370"/>
      <c r="B1379" s="355"/>
      <c r="C1379" s="353"/>
      <c r="D1379" s="341"/>
      <c r="E1379" s="344"/>
      <c r="F1379" s="7" t="s">
        <v>147</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f t="shared" ref="AM1379" si="24">SUM(G1379:N1379)</f>
        <v>18630.29</v>
      </c>
      <c r="AN1379" s="192"/>
      <c r="AO1379" s="202">
        <v>1</v>
      </c>
      <c r="AP1379" s="211">
        <v>18624</v>
      </c>
      <c r="AQ1379" s="202" t="s">
        <v>1822</v>
      </c>
    </row>
    <row r="1380" spans="1:43" x14ac:dyDescent="0.25">
      <c r="A1380" s="370"/>
      <c r="B1380" s="355"/>
      <c r="C1380" s="353"/>
      <c r="D1380" s="341"/>
      <c r="E1380" s="344"/>
      <c r="F1380" s="7" t="s">
        <v>32</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211">
        <v>55800</v>
      </c>
      <c r="AN1380" s="192"/>
      <c r="AO1380" s="202">
        <v>1</v>
      </c>
      <c r="AP1380" s="211">
        <v>55800</v>
      </c>
      <c r="AQ1380" s="202"/>
    </row>
    <row r="1381" spans="1:43" x14ac:dyDescent="0.25">
      <c r="A1381" s="370"/>
      <c r="B1381" s="355"/>
      <c r="C1381" s="353"/>
      <c r="D1381" s="341"/>
      <c r="E1381" s="344"/>
      <c r="F1381" s="7" t="s">
        <v>54</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v>130479.98</v>
      </c>
      <c r="AN1381" s="192"/>
      <c r="AO1381" s="202"/>
      <c r="AP1381" s="211"/>
      <c r="AQ1381" s="202"/>
    </row>
    <row r="1382" spans="1:43" x14ac:dyDescent="0.25">
      <c r="A1382" s="370"/>
      <c r="B1382" s="355"/>
      <c r="C1382" s="353"/>
      <c r="D1382" s="341"/>
      <c r="E1382" s="344"/>
      <c r="F1382" s="7" t="s">
        <v>53</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f>T1382+AP1382</f>
        <v>50629</v>
      </c>
      <c r="AN1382" s="192"/>
      <c r="AO1382" s="202">
        <v>3</v>
      </c>
      <c r="AP1382" s="211">
        <v>29540</v>
      </c>
      <c r="AQ1382" s="202"/>
    </row>
    <row r="1383" spans="1:43" x14ac:dyDescent="0.25">
      <c r="A1383" s="371"/>
      <c r="B1383" s="356"/>
      <c r="C1383" s="357"/>
      <c r="D1383" s="342"/>
      <c r="E1383" s="345"/>
      <c r="F1383" s="7" t="s">
        <v>35</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v>242193.76</v>
      </c>
      <c r="AN1383" s="192"/>
      <c r="AO1383" s="202"/>
      <c r="AP1383" s="211"/>
      <c r="AQ1383" s="202"/>
    </row>
    <row r="1384" spans="1:43" x14ac:dyDescent="0.25">
      <c r="A1384" s="69"/>
      <c r="B1384" s="23" t="s">
        <v>16</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94">
        <f>SUM(AM1376:AM1383)</f>
        <v>1170921.03</v>
      </c>
      <c r="AN1384" s="193">
        <f>AM1384/E1376</f>
        <v>0.99764398705361002</v>
      </c>
      <c r="AO1384" s="202"/>
      <c r="AP1384" s="211"/>
      <c r="AQ1384" s="202"/>
    </row>
    <row r="1385" spans="1:43" ht="15" customHeight="1" x14ac:dyDescent="0.25">
      <c r="A1385" s="369">
        <v>159</v>
      </c>
      <c r="B1385" s="354" t="s">
        <v>557</v>
      </c>
      <c r="C1385" s="352" t="s">
        <v>558</v>
      </c>
      <c r="D1385" s="340" t="s">
        <v>775</v>
      </c>
      <c r="E1385" s="343">
        <v>924105.32000000007</v>
      </c>
      <c r="F1385" s="7" t="s">
        <v>556</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v>400000</v>
      </c>
      <c r="AN1385" s="192"/>
      <c r="AO1385" s="202">
        <v>9</v>
      </c>
      <c r="AP1385" s="211">
        <v>440000</v>
      </c>
      <c r="AQ1385" s="202" t="s">
        <v>1156</v>
      </c>
    </row>
    <row r="1386" spans="1:43" x14ac:dyDescent="0.25">
      <c r="A1386" s="370"/>
      <c r="B1386" s="355"/>
      <c r="C1386" s="353"/>
      <c r="D1386" s="353"/>
      <c r="E1386" s="344"/>
      <c r="F1386" s="7" t="s">
        <v>228</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v>324105.32</v>
      </c>
      <c r="AN1386" s="192"/>
      <c r="AO1386" s="202">
        <v>5</v>
      </c>
      <c r="AP1386" s="211">
        <v>320615</v>
      </c>
      <c r="AQ1386" s="202"/>
    </row>
    <row r="1387" spans="1:43" ht="15" customHeight="1" x14ac:dyDescent="0.25">
      <c r="A1387" s="370"/>
      <c r="B1387" s="355"/>
      <c r="C1387" s="353"/>
      <c r="D1387" s="353"/>
      <c r="E1387" s="344"/>
      <c r="F1387" s="7" t="s">
        <v>145</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v>80000</v>
      </c>
      <c r="AN1387" s="192"/>
      <c r="AO1387" s="202"/>
      <c r="AP1387" s="211"/>
      <c r="AQ1387" s="202" t="s">
        <v>1157</v>
      </c>
    </row>
    <row r="1388" spans="1:43" ht="15" customHeight="1" x14ac:dyDescent="0.25">
      <c r="A1388" s="371"/>
      <c r="B1388" s="356"/>
      <c r="C1388" s="357"/>
      <c r="D1388" s="357"/>
      <c r="E1388" s="345"/>
      <c r="F1388" s="7" t="s">
        <v>32</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v>120000</v>
      </c>
      <c r="AN1388" s="192"/>
      <c r="AO1388" s="202">
        <v>3</v>
      </c>
      <c r="AP1388" s="211">
        <v>58632</v>
      </c>
      <c r="AQ1388" s="202"/>
    </row>
    <row r="1389" spans="1:43" x14ac:dyDescent="0.25">
      <c r="A1389" s="69"/>
      <c r="B1389" s="23" t="s">
        <v>16</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94">
        <f>SUM(AM1385:AM1388)</f>
        <v>924105.32000000007</v>
      </c>
      <c r="AN1389" s="193">
        <f>AM1389/E1385</f>
        <v>1</v>
      </c>
      <c r="AO1389" s="202"/>
      <c r="AP1389" s="211"/>
      <c r="AQ1389" s="202"/>
    </row>
    <row r="1390" spans="1:43" ht="15" customHeight="1" x14ac:dyDescent="0.25">
      <c r="A1390" s="369">
        <v>160</v>
      </c>
      <c r="B1390" s="354" t="s">
        <v>559</v>
      </c>
      <c r="C1390" s="352" t="s">
        <v>558</v>
      </c>
      <c r="D1390" s="340" t="s">
        <v>776</v>
      </c>
      <c r="E1390" s="343">
        <v>1649688.25</v>
      </c>
      <c r="F1390" s="7" t="s">
        <v>556</v>
      </c>
      <c r="G1390" s="96"/>
      <c r="H1390" s="98" t="s">
        <v>774</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f>SUM(G1390:N1390)</f>
        <v>590000</v>
      </c>
      <c r="AN1390" s="192"/>
      <c r="AO1390" s="202">
        <v>11</v>
      </c>
      <c r="AP1390" s="211">
        <v>590000</v>
      </c>
      <c r="AQ1390" s="202" t="s">
        <v>1261</v>
      </c>
    </row>
    <row r="1391" spans="1:43" ht="15" customHeight="1" x14ac:dyDescent="0.25">
      <c r="A1391" s="370"/>
      <c r="B1391" s="355"/>
      <c r="C1391" s="353"/>
      <c r="D1391" s="353"/>
      <c r="E1391" s="344"/>
      <c r="F1391" s="7" t="s">
        <v>228</v>
      </c>
      <c r="G1391" s="96"/>
      <c r="H1391" s="98" t="s">
        <v>774</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f>SUM(G1391:N1391)</f>
        <v>589688.25</v>
      </c>
      <c r="AN1391" s="192"/>
      <c r="AO1391" s="202">
        <v>13</v>
      </c>
      <c r="AP1391" s="211">
        <v>589659.30000000005</v>
      </c>
      <c r="AQ1391" s="202"/>
    </row>
    <row r="1392" spans="1:43" x14ac:dyDescent="0.25">
      <c r="A1392" s="370"/>
      <c r="B1392" s="355"/>
      <c r="C1392" s="353"/>
      <c r="D1392" s="353"/>
      <c r="E1392" s="344"/>
      <c r="F1392" s="7" t="s">
        <v>145</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f>SUM(G1392:N1392)</f>
        <v>270000</v>
      </c>
      <c r="AN1392" s="192"/>
      <c r="AO1392" s="202">
        <v>3</v>
      </c>
      <c r="AP1392" s="211">
        <v>119462</v>
      </c>
      <c r="AQ1392" s="202" t="s">
        <v>1303</v>
      </c>
    </row>
    <row r="1393" spans="1:43" x14ac:dyDescent="0.25">
      <c r="A1393" s="370"/>
      <c r="B1393" s="355"/>
      <c r="C1393" s="353"/>
      <c r="D1393" s="353"/>
      <c r="E1393" s="344"/>
      <c r="F1393" s="7" t="s">
        <v>32</v>
      </c>
      <c r="G1393" s="96"/>
      <c r="H1393" s="98"/>
      <c r="I1393" s="98"/>
      <c r="J1393" s="98"/>
      <c r="K1393" s="98" t="s">
        <v>774</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v>100000</v>
      </c>
      <c r="AN1393" s="192"/>
      <c r="AO1393" s="202">
        <v>1</v>
      </c>
      <c r="AP1393" s="211">
        <v>100000</v>
      </c>
      <c r="AQ1393" s="202"/>
    </row>
    <row r="1394" spans="1:43" x14ac:dyDescent="0.25">
      <c r="A1394" s="242"/>
      <c r="B1394" s="210"/>
      <c r="C1394" s="139"/>
      <c r="D1394" s="216"/>
      <c r="E1394" s="142"/>
      <c r="F1394" s="77" t="s">
        <v>26</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v>100000</v>
      </c>
      <c r="AN1394" s="192"/>
      <c r="AO1394" s="202"/>
      <c r="AP1394" s="211"/>
      <c r="AQ1394" s="202"/>
    </row>
    <row r="1395" spans="1:43" x14ac:dyDescent="0.25">
      <c r="A1395" s="11"/>
      <c r="B1395" s="16" t="s">
        <v>16</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94">
        <f>SUM(AM1390:AM1394)</f>
        <v>1649688.25</v>
      </c>
      <c r="AN1395" s="193">
        <f>AM1395/E1390</f>
        <v>1</v>
      </c>
      <c r="AO1395" s="202"/>
      <c r="AP1395" s="211"/>
      <c r="AQ1395" s="202"/>
    </row>
    <row r="1396" spans="1:43" x14ac:dyDescent="0.25">
      <c r="A1396" s="369">
        <v>161</v>
      </c>
      <c r="B1396" s="354" t="s">
        <v>560</v>
      </c>
      <c r="C1396" s="352" t="s">
        <v>561</v>
      </c>
      <c r="D1396" s="340" t="s">
        <v>1139</v>
      </c>
      <c r="E1396" s="180"/>
      <c r="F1396" s="7" t="s">
        <v>21</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8">
        <v>240000</v>
      </c>
      <c r="AN1396" s="192"/>
      <c r="AO1396" s="202">
        <v>5</v>
      </c>
      <c r="AP1396" s="211">
        <v>147616</v>
      </c>
      <c r="AQ1396" s="202"/>
    </row>
    <row r="1397" spans="1:43" x14ac:dyDescent="0.25">
      <c r="A1397" s="370"/>
      <c r="B1397" s="355"/>
      <c r="C1397" s="353"/>
      <c r="D1397" s="418"/>
      <c r="E1397" s="142">
        <v>1089204.06</v>
      </c>
      <c r="F1397" s="7" t="s">
        <v>228</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8">
        <v>24000</v>
      </c>
      <c r="AN1397" s="192"/>
      <c r="AO1397" s="202"/>
      <c r="AP1397" s="211"/>
      <c r="AQ1397" s="202"/>
    </row>
    <row r="1398" spans="1:43" x14ac:dyDescent="0.25">
      <c r="A1398" s="371"/>
      <c r="B1398" s="356"/>
      <c r="C1398" s="357"/>
      <c r="D1398" s="419"/>
      <c r="E1398" s="17"/>
      <c r="F1398" s="7" t="s">
        <v>1252</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8">
        <v>20000</v>
      </c>
      <c r="AN1398" s="192"/>
      <c r="AO1398" s="202"/>
      <c r="AP1398" s="211"/>
      <c r="AQ1398" s="202" t="s">
        <v>1725</v>
      </c>
    </row>
    <row r="1399" spans="1:43" x14ac:dyDescent="0.25">
      <c r="A1399" s="209"/>
      <c r="B1399" s="210"/>
      <c r="C1399" s="139"/>
      <c r="D1399" s="243"/>
      <c r="E1399" s="216"/>
      <c r="F1399" s="77" t="s">
        <v>123</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8">
        <v>319677.40000000002</v>
      </c>
      <c r="AN1399" s="192"/>
      <c r="AO1399" s="202">
        <v>3</v>
      </c>
      <c r="AP1399" s="211">
        <v>157430.20000000001</v>
      </c>
      <c r="AQ1399" s="202"/>
    </row>
    <row r="1400" spans="1:43" x14ac:dyDescent="0.25">
      <c r="A1400" s="209"/>
      <c r="B1400" s="210"/>
      <c r="C1400" s="139"/>
      <c r="D1400" s="243"/>
      <c r="E1400" s="216"/>
      <c r="F1400" s="77" t="s">
        <v>149</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8">
        <v>21734.240000000002</v>
      </c>
      <c r="AN1400" s="192"/>
      <c r="AO1400" s="202"/>
      <c r="AP1400" s="211"/>
      <c r="AQ1400" s="202"/>
    </row>
    <row r="1401" spans="1:43" x14ac:dyDescent="0.25">
      <c r="A1401" s="209"/>
      <c r="B1401" s="210"/>
      <c r="C1401" s="139"/>
      <c r="D1401" s="243"/>
      <c r="E1401" s="216"/>
      <c r="F1401" s="77" t="s">
        <v>1190</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8">
        <v>13792</v>
      </c>
      <c r="AN1401" s="192"/>
      <c r="AO1401" s="202"/>
      <c r="AP1401" s="211"/>
      <c r="AQ1401" s="202"/>
    </row>
    <row r="1402" spans="1:43" s="213" customFormat="1" x14ac:dyDescent="0.25">
      <c r="A1402" s="209"/>
      <c r="B1402" s="210"/>
      <c r="C1402" s="139"/>
      <c r="D1402" s="243"/>
      <c r="E1402" s="216"/>
      <c r="F1402" s="77" t="s">
        <v>263</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8">
        <v>200000</v>
      </c>
      <c r="AN1402" s="192"/>
      <c r="AO1402" s="212">
        <v>4</v>
      </c>
      <c r="AP1402" s="227">
        <v>200000</v>
      </c>
      <c r="AQ1402" s="212" t="s">
        <v>1726</v>
      </c>
    </row>
    <row r="1403" spans="1:43" x14ac:dyDescent="0.25">
      <c r="A1403" s="209"/>
      <c r="B1403" s="210"/>
      <c r="C1403" s="139"/>
      <c r="D1403" s="243"/>
      <c r="E1403" s="216"/>
      <c r="F1403" s="77" t="s">
        <v>25</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8">
        <v>250000</v>
      </c>
      <c r="AN1403" s="192"/>
      <c r="AO1403" s="202">
        <v>4</v>
      </c>
      <c r="AP1403" s="211">
        <v>248672</v>
      </c>
      <c r="AQ1403" s="202" t="s">
        <v>1727</v>
      </c>
    </row>
    <row r="1404" spans="1:43" x14ac:dyDescent="0.25">
      <c r="A1404" s="69"/>
      <c r="B1404" s="23" t="s">
        <v>16</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94">
        <f>SUM(AM1396:AM1403)</f>
        <v>1089203.6400000001</v>
      </c>
      <c r="AN1404" s="193">
        <f>AM1404/E1397</f>
        <v>0.99999961439732432</v>
      </c>
      <c r="AO1404" s="202"/>
      <c r="AP1404" s="211"/>
      <c r="AQ1404" s="202"/>
    </row>
    <row r="1405" spans="1:43" x14ac:dyDescent="0.25">
      <c r="A1405" s="369">
        <v>162</v>
      </c>
      <c r="B1405" s="354" t="s">
        <v>562</v>
      </c>
      <c r="C1405" s="352" t="s">
        <v>563</v>
      </c>
      <c r="D1405" s="340" t="s">
        <v>1138</v>
      </c>
      <c r="E1405" s="343">
        <v>1804563.47</v>
      </c>
      <c r="F1405" s="7" t="s">
        <v>21</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8">
        <v>370000</v>
      </c>
      <c r="AN1405" s="192"/>
      <c r="AO1405" s="202">
        <v>9</v>
      </c>
      <c r="AP1405" s="211">
        <v>330988</v>
      </c>
      <c r="AQ1405" s="202" t="s">
        <v>1823</v>
      </c>
    </row>
    <row r="1406" spans="1:43" x14ac:dyDescent="0.25">
      <c r="A1406" s="370"/>
      <c r="B1406" s="355"/>
      <c r="C1406" s="353"/>
      <c r="D1406" s="418"/>
      <c r="E1406" s="344"/>
      <c r="F1406" s="7" t="s">
        <v>228</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8">
        <v>70000</v>
      </c>
      <c r="AN1406" s="192"/>
      <c r="AO1406" s="202"/>
      <c r="AP1406" s="211"/>
      <c r="AQ1406" s="202"/>
    </row>
    <row r="1407" spans="1:43" x14ac:dyDescent="0.25">
      <c r="A1407" s="371"/>
      <c r="B1407" s="356"/>
      <c r="C1407" s="357"/>
      <c r="D1407" s="419"/>
      <c r="E1407" s="345"/>
      <c r="F1407" s="7" t="s">
        <v>1252</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8">
        <v>20000</v>
      </c>
      <c r="AN1407" s="192"/>
      <c r="AO1407" s="202"/>
      <c r="AP1407" s="211"/>
      <c r="AQ1407" s="202" t="s">
        <v>1824</v>
      </c>
    </row>
    <row r="1408" spans="1:43" x14ac:dyDescent="0.25">
      <c r="A1408" s="209"/>
      <c r="B1408" s="210"/>
      <c r="C1408" s="139"/>
      <c r="D1408" s="243"/>
      <c r="E1408" s="217"/>
      <c r="F1408" s="77" t="s">
        <v>123</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8">
        <v>503702.74</v>
      </c>
      <c r="AN1408" s="192"/>
      <c r="AO1408" s="202">
        <v>1</v>
      </c>
      <c r="AP1408" s="211">
        <v>74671.28</v>
      </c>
      <c r="AQ1408" s="202"/>
    </row>
    <row r="1409" spans="1:43" x14ac:dyDescent="0.25">
      <c r="A1409" s="209"/>
      <c r="B1409" s="210"/>
      <c r="C1409" s="139"/>
      <c r="D1409" s="243"/>
      <c r="E1409" s="217"/>
      <c r="F1409" s="77" t="s">
        <v>76</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8">
        <v>40860.720000000001</v>
      </c>
      <c r="AN1409" s="192"/>
      <c r="AO1409" s="202"/>
      <c r="AP1409" s="211"/>
      <c r="AQ1409" s="202"/>
    </row>
    <row r="1410" spans="1:43" x14ac:dyDescent="0.25">
      <c r="A1410" s="209"/>
      <c r="B1410" s="210"/>
      <c r="C1410" s="139"/>
      <c r="D1410" s="243"/>
      <c r="E1410" s="217"/>
      <c r="F1410" s="77" t="s">
        <v>25</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8">
        <v>500000</v>
      </c>
      <c r="AN1410" s="192"/>
      <c r="AO1410" s="202">
        <v>5</v>
      </c>
      <c r="AP1410" s="211">
        <v>499455.03</v>
      </c>
      <c r="AQ1410" s="202" t="s">
        <v>1825</v>
      </c>
    </row>
    <row r="1411" spans="1:43" x14ac:dyDescent="0.25">
      <c r="A1411" s="209"/>
      <c r="B1411" s="210"/>
      <c r="C1411" s="139"/>
      <c r="D1411" s="243"/>
      <c r="E1411" s="217"/>
      <c r="F1411" s="77" t="s">
        <v>108</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8">
        <v>300000</v>
      </c>
      <c r="AN1411" s="192"/>
      <c r="AO1411" s="202">
        <v>5</v>
      </c>
      <c r="AP1411" s="211">
        <v>250000</v>
      </c>
      <c r="AQ1411" s="202" t="s">
        <v>1502</v>
      </c>
    </row>
    <row r="1412" spans="1:43" x14ac:dyDescent="0.25">
      <c r="A1412" s="69"/>
      <c r="B1412" s="23" t="s">
        <v>16</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94">
        <f>SUM(AM1405:AM1411)</f>
        <v>1804563.46</v>
      </c>
      <c r="AN1412" s="193">
        <f>AM1412/E1405</f>
        <v>0.99999999445849364</v>
      </c>
      <c r="AO1412" s="202"/>
      <c r="AP1412" s="211"/>
      <c r="AQ1412" s="202"/>
    </row>
    <row r="1413" spans="1:43" x14ac:dyDescent="0.25">
      <c r="A1413" s="369">
        <v>163</v>
      </c>
      <c r="B1413" s="354" t="s">
        <v>564</v>
      </c>
      <c r="C1413" s="352" t="s">
        <v>558</v>
      </c>
      <c r="D1413" s="340" t="s">
        <v>791</v>
      </c>
      <c r="E1413" s="343">
        <v>1565910.7000000002</v>
      </c>
      <c r="F1413" s="7" t="s">
        <v>26</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8">
        <f t="shared" ref="AM1413:AM1416" si="25">SUM(G1413:N1413)</f>
        <v>235000</v>
      </c>
      <c r="AN1413" s="192"/>
      <c r="AO1413" s="202">
        <v>3</v>
      </c>
      <c r="AP1413" s="211">
        <v>220000</v>
      </c>
      <c r="AQ1413" s="202"/>
    </row>
    <row r="1414" spans="1:43" x14ac:dyDescent="0.25">
      <c r="A1414" s="370"/>
      <c r="B1414" s="355"/>
      <c r="C1414" s="353"/>
      <c r="D1414" s="341"/>
      <c r="E1414" s="344"/>
      <c r="F1414" s="7" t="s">
        <v>76</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8">
        <f t="shared" si="25"/>
        <v>270000</v>
      </c>
      <c r="AN1414" s="192"/>
      <c r="AO1414" s="202"/>
      <c r="AP1414" s="211"/>
      <c r="AQ1414" s="202"/>
    </row>
    <row r="1415" spans="1:43" x14ac:dyDescent="0.25">
      <c r="A1415" s="370"/>
      <c r="B1415" s="355"/>
      <c r="C1415" s="353"/>
      <c r="D1415" s="341"/>
      <c r="E1415" s="344"/>
      <c r="F1415" s="7" t="s">
        <v>53</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8">
        <f t="shared" si="25"/>
        <v>234614</v>
      </c>
      <c r="AN1415" s="192"/>
      <c r="AO1415" s="202">
        <v>1</v>
      </c>
      <c r="AP1415" s="211">
        <v>50000</v>
      </c>
      <c r="AQ1415" s="202"/>
    </row>
    <row r="1416" spans="1:43" x14ac:dyDescent="0.25">
      <c r="A1416" s="370"/>
      <c r="B1416" s="355"/>
      <c r="C1416" s="353"/>
      <c r="D1416" s="341"/>
      <c r="E1416" s="344"/>
      <c r="F1416" s="7" t="s">
        <v>82</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8">
        <f t="shared" si="25"/>
        <v>125000</v>
      </c>
      <c r="AN1416" s="192"/>
      <c r="AO1416" s="202">
        <v>2</v>
      </c>
      <c r="AP1416" s="211">
        <v>50000</v>
      </c>
      <c r="AQ1416" s="202"/>
    </row>
    <row r="1417" spans="1:43" x14ac:dyDescent="0.25">
      <c r="A1417" s="370"/>
      <c r="B1417" s="355"/>
      <c r="C1417" s="353"/>
      <c r="D1417" s="341"/>
      <c r="E1417" s="344"/>
      <c r="F1417" s="7" t="s">
        <v>46</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8">
        <v>263027</v>
      </c>
      <c r="AN1417" s="192"/>
      <c r="AO1417" s="202"/>
      <c r="AP1417" s="211"/>
      <c r="AQ1417" s="202"/>
    </row>
    <row r="1418" spans="1:43" x14ac:dyDescent="0.25">
      <c r="A1418" s="370"/>
      <c r="B1418" s="355"/>
      <c r="C1418" s="353"/>
      <c r="D1418" s="341"/>
      <c r="E1418" s="344"/>
      <c r="F1418" s="7" t="s">
        <v>781</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8">
        <v>6135</v>
      </c>
      <c r="AN1418" s="192"/>
      <c r="AO1418" s="202"/>
      <c r="AP1418" s="211"/>
      <c r="AQ1418" s="202"/>
    </row>
    <row r="1419" spans="1:43" x14ac:dyDescent="0.25">
      <c r="A1419" s="370"/>
      <c r="B1419" s="355"/>
      <c r="C1419" s="353"/>
      <c r="D1419" s="341"/>
      <c r="E1419" s="344"/>
      <c r="F1419" s="7" t="s">
        <v>25</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8">
        <v>100000</v>
      </c>
      <c r="AN1419" s="192"/>
      <c r="AO1419" s="202"/>
      <c r="AP1419" s="211"/>
      <c r="AQ1419" s="202" t="s">
        <v>1728</v>
      </c>
    </row>
    <row r="1420" spans="1:43" x14ac:dyDescent="0.25">
      <c r="A1420" s="370"/>
      <c r="B1420" s="355"/>
      <c r="C1420" s="353"/>
      <c r="D1420" s="341"/>
      <c r="E1420" s="344"/>
      <c r="F1420" s="7" t="s">
        <v>48</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8">
        <v>306000</v>
      </c>
      <c r="AN1420" s="192"/>
      <c r="AO1420" s="202"/>
      <c r="AP1420" s="211"/>
      <c r="AQ1420" s="202"/>
    </row>
    <row r="1421" spans="1:43" x14ac:dyDescent="0.25">
      <c r="A1421" s="370"/>
      <c r="B1421" s="355"/>
      <c r="C1421" s="353"/>
      <c r="D1421" s="341"/>
      <c r="E1421" s="344"/>
      <c r="F1421" s="7" t="s">
        <v>206</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8">
        <v>15000</v>
      </c>
      <c r="AN1421" s="192"/>
      <c r="AO1421" s="202"/>
      <c r="AP1421" s="211"/>
      <c r="AQ1421" s="202"/>
    </row>
    <row r="1422" spans="1:43" x14ac:dyDescent="0.25">
      <c r="A1422" s="371"/>
      <c r="B1422" s="356"/>
      <c r="C1422" s="357"/>
      <c r="D1422" s="342"/>
      <c r="E1422" s="345"/>
      <c r="F1422" s="7" t="s">
        <v>781</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8">
        <v>6135</v>
      </c>
      <c r="AN1422" s="192"/>
      <c r="AO1422" s="202"/>
      <c r="AP1422" s="211"/>
      <c r="AQ1422" s="202"/>
    </row>
    <row r="1423" spans="1:43" x14ac:dyDescent="0.25">
      <c r="A1423" s="69"/>
      <c r="B1423" s="23" t="s">
        <v>16</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94">
        <f>SUM(AM1413:AM1422)</f>
        <v>1560911</v>
      </c>
      <c r="AN1423" s="193">
        <f>AM1423/E1413</f>
        <v>0.99680716148117499</v>
      </c>
      <c r="AO1423" s="202"/>
      <c r="AP1423" s="211"/>
      <c r="AQ1423" s="202"/>
    </row>
    <row r="1424" spans="1:43" x14ac:dyDescent="0.25">
      <c r="A1424" s="369">
        <v>164</v>
      </c>
      <c r="B1424" s="354" t="s">
        <v>565</v>
      </c>
      <c r="C1424" s="352" t="s">
        <v>558</v>
      </c>
      <c r="D1424" s="340" t="s">
        <v>792</v>
      </c>
      <c r="E1424" s="343">
        <v>1856649.85</v>
      </c>
      <c r="F1424" s="7" t="s">
        <v>76</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8">
        <v>284999</v>
      </c>
      <c r="AN1424" s="192"/>
      <c r="AO1424" s="202">
        <v>5</v>
      </c>
      <c r="AP1424" s="211">
        <v>284999</v>
      </c>
      <c r="AQ1424" s="202"/>
    </row>
    <row r="1425" spans="1:43" x14ac:dyDescent="0.25">
      <c r="A1425" s="370"/>
      <c r="B1425" s="355"/>
      <c r="C1425" s="353"/>
      <c r="D1425" s="341"/>
      <c r="E1425" s="344"/>
      <c r="F1425" s="7" t="s">
        <v>53</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8">
        <v>285000</v>
      </c>
      <c r="AN1425" s="192"/>
      <c r="AO1425" s="202"/>
      <c r="AP1425" s="211"/>
      <c r="AQ1425" s="202"/>
    </row>
    <row r="1426" spans="1:43" x14ac:dyDescent="0.25">
      <c r="A1426" s="370"/>
      <c r="B1426" s="355"/>
      <c r="C1426" s="353"/>
      <c r="D1426" s="341"/>
      <c r="E1426" s="344"/>
      <c r="F1426" s="7" t="s">
        <v>54</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8">
        <v>285000</v>
      </c>
      <c r="AN1426" s="192"/>
      <c r="AO1426" s="202">
        <v>2</v>
      </c>
      <c r="AP1426" s="211">
        <v>154806</v>
      </c>
      <c r="AQ1426" s="202"/>
    </row>
    <row r="1427" spans="1:43" x14ac:dyDescent="0.25">
      <c r="A1427" s="370"/>
      <c r="B1427" s="355"/>
      <c r="C1427" s="353"/>
      <c r="D1427" s="341"/>
      <c r="E1427" s="344"/>
      <c r="F1427" s="7" t="s">
        <v>82</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8">
        <v>150000</v>
      </c>
      <c r="AN1427" s="192"/>
      <c r="AO1427" s="202">
        <v>1</v>
      </c>
      <c r="AP1427" s="211">
        <v>30000</v>
      </c>
      <c r="AQ1427" s="202"/>
    </row>
    <row r="1428" spans="1:43" x14ac:dyDescent="0.25">
      <c r="A1428" s="370"/>
      <c r="B1428" s="355"/>
      <c r="C1428" s="353"/>
      <c r="D1428" s="341"/>
      <c r="E1428" s="344"/>
      <c r="F1428" s="7" t="s">
        <v>86</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8">
        <v>278468.09999999998</v>
      </c>
      <c r="AN1428" s="192"/>
      <c r="AO1428" s="202"/>
      <c r="AP1428" s="211"/>
      <c r="AQ1428" s="202"/>
    </row>
    <row r="1429" spans="1:43" x14ac:dyDescent="0.25">
      <c r="A1429" s="370"/>
      <c r="B1429" s="355"/>
      <c r="C1429" s="353"/>
      <c r="D1429" s="341"/>
      <c r="E1429" s="344"/>
      <c r="F1429" s="7" t="s">
        <v>566</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8">
        <v>20000</v>
      </c>
      <c r="AN1429" s="192"/>
      <c r="AO1429" s="202"/>
      <c r="AP1429" s="211"/>
      <c r="AQ1429" s="202"/>
    </row>
    <row r="1430" spans="1:43" x14ac:dyDescent="0.25">
      <c r="A1430" s="370"/>
      <c r="B1430" s="355"/>
      <c r="C1430" s="353"/>
      <c r="D1430" s="341"/>
      <c r="E1430" s="344"/>
      <c r="F1430" s="7" t="s">
        <v>48</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8">
        <v>70000</v>
      </c>
      <c r="AN1430" s="192"/>
      <c r="AO1430" s="202"/>
      <c r="AP1430" s="211"/>
      <c r="AQ1430" s="202"/>
    </row>
    <row r="1431" spans="1:43" x14ac:dyDescent="0.25">
      <c r="A1431" s="370"/>
      <c r="B1431" s="355"/>
      <c r="C1431" s="353"/>
      <c r="D1431" s="341"/>
      <c r="E1431" s="344"/>
      <c r="F1431" s="7" t="s">
        <v>51</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8">
        <v>381971</v>
      </c>
      <c r="AN1431" s="192"/>
      <c r="AO1431" s="202"/>
      <c r="AP1431" s="211"/>
      <c r="AQ1431" s="202"/>
    </row>
    <row r="1432" spans="1:43" x14ac:dyDescent="0.25">
      <c r="A1432" s="370"/>
      <c r="B1432" s="355"/>
      <c r="C1432" s="353"/>
      <c r="D1432" s="341"/>
      <c r="E1432" s="344"/>
      <c r="F1432" s="7" t="s">
        <v>35</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8">
        <v>10000</v>
      </c>
      <c r="AN1432" s="192"/>
      <c r="AO1432" s="202"/>
      <c r="AP1432" s="211"/>
      <c r="AQ1432" s="202"/>
    </row>
    <row r="1433" spans="1:43" x14ac:dyDescent="0.25">
      <c r="A1433" s="370"/>
      <c r="B1433" s="355"/>
      <c r="C1433" s="353"/>
      <c r="D1433" s="341"/>
      <c r="E1433" s="344"/>
      <c r="F1433" s="7" t="s">
        <v>781</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8">
        <v>11210.62</v>
      </c>
      <c r="AN1433" s="192"/>
      <c r="AO1433" s="202"/>
      <c r="AP1433" s="211"/>
      <c r="AQ1433" s="202"/>
    </row>
    <row r="1434" spans="1:43" x14ac:dyDescent="0.25">
      <c r="A1434" s="371"/>
      <c r="B1434" s="356"/>
      <c r="C1434" s="357"/>
      <c r="D1434" s="342"/>
      <c r="E1434" s="345"/>
      <c r="F1434" s="7" t="s">
        <v>781</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8">
        <v>10000</v>
      </c>
      <c r="AN1434" s="192"/>
      <c r="AO1434" s="202"/>
      <c r="AP1434" s="211"/>
      <c r="AQ1434" s="202"/>
    </row>
    <row r="1435" spans="1:43" x14ac:dyDescent="0.25">
      <c r="A1435" s="69"/>
      <c r="B1435" s="23" t="s">
        <v>16</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94">
        <f>SUM(AM1424:AM1434)</f>
        <v>1786648.7200000002</v>
      </c>
      <c r="AN1435" s="193">
        <f>AM1435/E1424</f>
        <v>0.96229707502467421</v>
      </c>
      <c r="AO1435" s="202"/>
      <c r="AP1435" s="211"/>
      <c r="AQ1435" s="202"/>
    </row>
    <row r="1436" spans="1:43" x14ac:dyDescent="0.25">
      <c r="A1436" s="369">
        <v>165</v>
      </c>
      <c r="B1436" s="354" t="s">
        <v>567</v>
      </c>
      <c r="C1436" s="352" t="s">
        <v>568</v>
      </c>
      <c r="D1436" s="340" t="s">
        <v>996</v>
      </c>
      <c r="E1436" s="343">
        <v>1799249.31</v>
      </c>
      <c r="F1436" s="7" t="s">
        <v>307</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v>21494.54</v>
      </c>
      <c r="AN1436" s="192"/>
      <c r="AO1436" s="202">
        <v>1</v>
      </c>
      <c r="AP1436" s="211">
        <v>21494.54</v>
      </c>
      <c r="AQ1436" s="202"/>
    </row>
    <row r="1437" spans="1:43" x14ac:dyDescent="0.25">
      <c r="A1437" s="370"/>
      <c r="B1437" s="355"/>
      <c r="C1437" s="353"/>
      <c r="D1437" s="341"/>
      <c r="E1437" s="344"/>
      <c r="F1437" s="7" t="s">
        <v>226</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v>85978.17</v>
      </c>
      <c r="AN1437" s="192"/>
      <c r="AO1437" s="202"/>
      <c r="AP1437" s="211"/>
      <c r="AQ1437" s="202"/>
    </row>
    <row r="1438" spans="1:43" x14ac:dyDescent="0.25">
      <c r="A1438" s="370"/>
      <c r="B1438" s="355"/>
      <c r="C1438" s="353"/>
      <c r="D1438" s="341"/>
      <c r="E1438" s="344"/>
      <c r="F1438" s="7" t="s">
        <v>308</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v>236439.96</v>
      </c>
      <c r="AN1438" s="192"/>
      <c r="AO1438" s="202">
        <v>5</v>
      </c>
      <c r="AP1438" s="211">
        <v>75000</v>
      </c>
      <c r="AQ1438" s="202"/>
    </row>
    <row r="1439" spans="1:43" x14ac:dyDescent="0.25">
      <c r="A1439" s="370"/>
      <c r="B1439" s="355"/>
      <c r="C1439" s="353"/>
      <c r="D1439" s="341"/>
      <c r="E1439" s="344"/>
      <c r="F1439" s="7" t="s">
        <v>43</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v>286593.89</v>
      </c>
      <c r="AN1439" s="192"/>
      <c r="AO1439" s="202"/>
      <c r="AP1439" s="211"/>
      <c r="AQ1439" s="202"/>
    </row>
    <row r="1440" spans="1:43" x14ac:dyDescent="0.25">
      <c r="A1440" s="371"/>
      <c r="B1440" s="356"/>
      <c r="C1440" s="357"/>
      <c r="D1440" s="342"/>
      <c r="E1440" s="345"/>
      <c r="F1440" s="7" t="s">
        <v>64</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v>85978.17</v>
      </c>
      <c r="AN1440" s="192"/>
      <c r="AO1440" s="202"/>
      <c r="AP1440" s="211"/>
      <c r="AQ1440" s="202"/>
    </row>
    <row r="1441" spans="1:43" x14ac:dyDescent="0.25">
      <c r="A1441" s="209"/>
      <c r="B1441" s="210"/>
      <c r="C1441" s="139"/>
      <c r="D1441" s="233"/>
      <c r="E1441" s="217"/>
      <c r="F1441" s="77" t="s">
        <v>231</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v>57318.78</v>
      </c>
      <c r="AN1441" s="192"/>
      <c r="AO1441" s="202"/>
      <c r="AP1441" s="211"/>
      <c r="AQ1441" s="202"/>
    </row>
    <row r="1442" spans="1:43" x14ac:dyDescent="0.25">
      <c r="A1442" s="209"/>
      <c r="B1442" s="210"/>
      <c r="C1442" s="139"/>
      <c r="D1442" s="233"/>
      <c r="E1442" s="217"/>
      <c r="F1442" s="77" t="s">
        <v>488</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v>150461.79</v>
      </c>
      <c r="AN1442" s="192"/>
      <c r="AO1442" s="202">
        <v>2</v>
      </c>
      <c r="AP1442" s="211">
        <v>70000</v>
      </c>
      <c r="AQ1442" s="202"/>
    </row>
    <row r="1443" spans="1:43" x14ac:dyDescent="0.25">
      <c r="A1443" s="209"/>
      <c r="B1443" s="210"/>
      <c r="C1443" s="139"/>
      <c r="D1443" s="233"/>
      <c r="E1443" s="217"/>
      <c r="F1443" s="77" t="s">
        <v>487</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v>143296.94</v>
      </c>
      <c r="AN1443" s="192"/>
      <c r="AO1443" s="202">
        <v>1</v>
      </c>
      <c r="AP1443" s="211">
        <v>143294.39999999999</v>
      </c>
      <c r="AQ1443" s="202"/>
    </row>
    <row r="1444" spans="1:43" x14ac:dyDescent="0.25">
      <c r="A1444" s="209"/>
      <c r="B1444" s="210"/>
      <c r="C1444" s="139"/>
      <c r="D1444" s="233"/>
      <c r="E1444" s="217"/>
      <c r="F1444" s="77" t="s">
        <v>491</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v>143296.94</v>
      </c>
      <c r="AN1444" s="192"/>
      <c r="AO1444" s="202"/>
      <c r="AP1444" s="211"/>
      <c r="AQ1444" s="202"/>
    </row>
    <row r="1445" spans="1:43" x14ac:dyDescent="0.25">
      <c r="A1445" s="209"/>
      <c r="B1445" s="210"/>
      <c r="C1445" s="139"/>
      <c r="D1445" s="233"/>
      <c r="E1445" s="217"/>
      <c r="F1445" s="77" t="s">
        <v>489</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v>516741.68</v>
      </c>
      <c r="AN1445" s="192"/>
      <c r="AO1445" s="202">
        <v>6</v>
      </c>
      <c r="AP1445" s="211">
        <v>489387.4</v>
      </c>
      <c r="AQ1445" s="202"/>
    </row>
    <row r="1446" spans="1:43" x14ac:dyDescent="0.25">
      <c r="A1446" s="209"/>
      <c r="B1446" s="210"/>
      <c r="C1446" s="139"/>
      <c r="D1446" s="233"/>
      <c r="E1446" s="217"/>
      <c r="F1446" s="77" t="s">
        <v>492</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v>71648.47</v>
      </c>
      <c r="AN1446" s="192"/>
      <c r="AO1446" s="202"/>
      <c r="AP1446" s="211"/>
      <c r="AQ1446" s="202"/>
    </row>
    <row r="1447" spans="1:43" x14ac:dyDescent="0.25">
      <c r="A1447" s="69"/>
      <c r="B1447" s="23" t="s">
        <v>16</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94">
        <f>SUM(AM1436:AM1446)</f>
        <v>1799249.33</v>
      </c>
      <c r="AN1447" s="193">
        <f>AM1447/E1436</f>
        <v>1.000000011115747</v>
      </c>
      <c r="AO1447" s="202"/>
      <c r="AP1447" s="211"/>
      <c r="AQ1447" s="202"/>
    </row>
    <row r="1448" spans="1:43" x14ac:dyDescent="0.25">
      <c r="A1448" s="369">
        <v>166</v>
      </c>
      <c r="B1448" s="354" t="s">
        <v>570</v>
      </c>
      <c r="C1448" s="352" t="s">
        <v>568</v>
      </c>
      <c r="D1448" s="340" t="s">
        <v>997</v>
      </c>
      <c r="E1448" s="343">
        <v>3322877.31</v>
      </c>
      <c r="F1448" s="8" t="s">
        <v>228</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138">
        <v>786853</v>
      </c>
      <c r="AN1448" s="192"/>
      <c r="AO1448" s="202">
        <v>3</v>
      </c>
      <c r="AP1448" s="211">
        <v>397790</v>
      </c>
      <c r="AQ1448" s="202"/>
    </row>
    <row r="1449" spans="1:43" x14ac:dyDescent="0.25">
      <c r="A1449" s="370"/>
      <c r="B1449" s="355"/>
      <c r="C1449" s="353"/>
      <c r="D1449" s="353"/>
      <c r="E1449" s="344"/>
      <c r="F1449" s="8" t="s">
        <v>145</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138">
        <v>194308.41</v>
      </c>
      <c r="AN1449" s="192"/>
      <c r="AO1449" s="202">
        <v>1</v>
      </c>
      <c r="AP1449" s="211">
        <v>194308.41</v>
      </c>
      <c r="AQ1449" s="202"/>
    </row>
    <row r="1450" spans="1:43" x14ac:dyDescent="0.25">
      <c r="A1450" s="370"/>
      <c r="B1450" s="355"/>
      <c r="C1450" s="353"/>
      <c r="D1450" s="353"/>
      <c r="E1450" s="344"/>
      <c r="F1450" s="8" t="s">
        <v>569</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138">
        <v>115000</v>
      </c>
      <c r="AN1450" s="192"/>
      <c r="AO1450" s="202">
        <v>2</v>
      </c>
      <c r="AP1450" s="211">
        <v>30000</v>
      </c>
      <c r="AQ1450" s="202"/>
    </row>
    <row r="1451" spans="1:43" x14ac:dyDescent="0.25">
      <c r="A1451" s="370"/>
      <c r="B1451" s="355"/>
      <c r="C1451" s="353"/>
      <c r="D1451" s="353"/>
      <c r="E1451" s="344"/>
      <c r="F1451" s="8" t="s">
        <v>213</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v>777144</v>
      </c>
      <c r="AN1451" s="192"/>
      <c r="AO1451" s="202">
        <v>1</v>
      </c>
      <c r="AP1451" s="211">
        <v>120000</v>
      </c>
      <c r="AQ1451" s="202"/>
    </row>
    <row r="1452" spans="1:43" x14ac:dyDescent="0.25">
      <c r="A1452" s="370"/>
      <c r="B1452" s="355"/>
      <c r="C1452" s="353"/>
      <c r="D1452" s="353"/>
      <c r="E1452" s="344"/>
      <c r="F1452" s="8" t="s">
        <v>571</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v>53834</v>
      </c>
      <c r="AN1452" s="192"/>
      <c r="AO1452" s="202">
        <v>1</v>
      </c>
      <c r="AP1452" s="211">
        <v>41424.42</v>
      </c>
      <c r="AQ1452" s="202" t="s">
        <v>1543</v>
      </c>
    </row>
    <row r="1453" spans="1:43" x14ac:dyDescent="0.25">
      <c r="A1453" s="370"/>
      <c r="B1453" s="355"/>
      <c r="C1453" s="353"/>
      <c r="D1453" s="353"/>
      <c r="E1453" s="344"/>
      <c r="F1453" s="8" t="s">
        <v>556</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v>685876.51</v>
      </c>
      <c r="AN1453" s="192"/>
      <c r="AO1453" s="202">
        <v>4</v>
      </c>
      <c r="AP1453" s="211">
        <v>685876.51</v>
      </c>
      <c r="AQ1453" s="202"/>
    </row>
    <row r="1454" spans="1:43" x14ac:dyDescent="0.25">
      <c r="A1454" s="370"/>
      <c r="B1454" s="355"/>
      <c r="C1454" s="353"/>
      <c r="D1454" s="353"/>
      <c r="E1454" s="344"/>
      <c r="F1454" s="8" t="s">
        <v>26</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v>191064.66</v>
      </c>
      <c r="AN1454" s="192"/>
      <c r="AO1454" s="202"/>
      <c r="AP1454" s="211"/>
      <c r="AQ1454" s="202"/>
    </row>
    <row r="1455" spans="1:43" x14ac:dyDescent="0.25">
      <c r="A1455" s="370"/>
      <c r="B1455" s="355"/>
      <c r="C1455" s="353"/>
      <c r="D1455" s="353"/>
      <c r="E1455" s="344"/>
      <c r="F1455" s="8" t="s">
        <v>572</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v>381206</v>
      </c>
      <c r="AN1455" s="192"/>
      <c r="AO1455" s="202"/>
      <c r="AP1455" s="211"/>
      <c r="AQ1455" s="202"/>
    </row>
    <row r="1456" spans="1:43" x14ac:dyDescent="0.25">
      <c r="A1456" s="370"/>
      <c r="B1456" s="355"/>
      <c r="C1456" s="353"/>
      <c r="D1456" s="353"/>
      <c r="E1456" s="344"/>
      <c r="F1456" s="8" t="s">
        <v>32</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v>70000</v>
      </c>
      <c r="AN1456" s="192"/>
      <c r="AO1456" s="202"/>
      <c r="AP1456" s="211"/>
      <c r="AQ1456" s="202"/>
    </row>
    <row r="1457" spans="1:43" x14ac:dyDescent="0.25">
      <c r="A1457" s="371"/>
      <c r="B1457" s="356"/>
      <c r="C1457" s="357"/>
      <c r="D1457" s="357"/>
      <c r="E1457" s="345"/>
      <c r="F1457" s="8" t="s">
        <v>573</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v>80000</v>
      </c>
      <c r="AN1457" s="192"/>
      <c r="AO1457" s="202"/>
      <c r="AP1457" s="211"/>
      <c r="AQ1457" s="202"/>
    </row>
    <row r="1458" spans="1:43" x14ac:dyDescent="0.25">
      <c r="A1458" s="69"/>
      <c r="B1458" s="23" t="s">
        <v>16</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94">
        <f>SUM(AM1448:AM1457)</f>
        <v>3335286.58</v>
      </c>
      <c r="AN1458" s="193">
        <f>AM1458/E1448</f>
        <v>1.0037344953912848</v>
      </c>
      <c r="AO1458" s="202"/>
      <c r="AP1458" s="211"/>
      <c r="AQ1458" s="202"/>
    </row>
    <row r="1459" spans="1:43" x14ac:dyDescent="0.25">
      <c r="A1459" s="369">
        <v>167</v>
      </c>
      <c r="B1459" s="354" t="s">
        <v>574</v>
      </c>
      <c r="C1459" s="352" t="s">
        <v>575</v>
      </c>
      <c r="D1459" s="340" t="s">
        <v>998</v>
      </c>
      <c r="E1459" s="343">
        <v>2529090</v>
      </c>
      <c r="F1459" s="7" t="s">
        <v>21</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8">
        <v>638802</v>
      </c>
      <c r="AN1459" s="192"/>
      <c r="AO1459" s="202">
        <v>11</v>
      </c>
      <c r="AP1459" s="211">
        <v>409299.84</v>
      </c>
      <c r="AQ1459" s="202"/>
    </row>
    <row r="1460" spans="1:43" x14ac:dyDescent="0.25">
      <c r="A1460" s="370"/>
      <c r="B1460" s="355"/>
      <c r="C1460" s="353"/>
      <c r="D1460" s="341"/>
      <c r="E1460" s="344"/>
      <c r="F1460" s="7" t="s">
        <v>25</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8">
        <v>600000</v>
      </c>
      <c r="AN1460" s="192"/>
      <c r="AO1460" s="202">
        <v>5</v>
      </c>
      <c r="AP1460" s="211">
        <v>499971</v>
      </c>
      <c r="AQ1460" s="202"/>
    </row>
    <row r="1461" spans="1:43" x14ac:dyDescent="0.25">
      <c r="A1461" s="370"/>
      <c r="B1461" s="355"/>
      <c r="C1461" s="353"/>
      <c r="D1461" s="341"/>
      <c r="E1461" s="344"/>
      <c r="F1461" s="7" t="s">
        <v>228</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8">
        <v>400000</v>
      </c>
      <c r="AN1461" s="192"/>
      <c r="AO1461" s="202">
        <v>1</v>
      </c>
      <c r="AP1461" s="211">
        <v>99998.17</v>
      </c>
      <c r="AQ1461" s="202"/>
    </row>
    <row r="1462" spans="1:43" x14ac:dyDescent="0.25">
      <c r="A1462" s="370"/>
      <c r="B1462" s="355"/>
      <c r="C1462" s="353"/>
      <c r="D1462" s="341"/>
      <c r="E1462" s="344"/>
      <c r="F1462" s="7" t="s">
        <v>27</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8">
        <v>522262</v>
      </c>
      <c r="AN1462" s="192"/>
      <c r="AO1462" s="202">
        <v>6</v>
      </c>
      <c r="AP1462" s="211">
        <v>737142</v>
      </c>
      <c r="AQ1462" s="202"/>
    </row>
    <row r="1463" spans="1:43" x14ac:dyDescent="0.25">
      <c r="A1463" s="370"/>
      <c r="B1463" s="355"/>
      <c r="C1463" s="353"/>
      <c r="D1463" s="341"/>
      <c r="E1463" s="344"/>
      <c r="F1463" s="7" t="s">
        <v>218</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8">
        <v>254772</v>
      </c>
      <c r="AN1463" s="192"/>
      <c r="AO1463" s="202"/>
      <c r="AP1463" s="211"/>
      <c r="AQ1463" s="202"/>
    </row>
    <row r="1464" spans="1:43" x14ac:dyDescent="0.25">
      <c r="A1464" s="370"/>
      <c r="B1464" s="355"/>
      <c r="C1464" s="353"/>
      <c r="D1464" s="341"/>
      <c r="E1464" s="344"/>
      <c r="F1464" s="7" t="s">
        <v>76</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8">
        <v>30450</v>
      </c>
      <c r="AN1464" s="192"/>
      <c r="AO1464" s="202"/>
      <c r="AP1464" s="211"/>
      <c r="AQ1464" s="202"/>
    </row>
    <row r="1465" spans="1:43" x14ac:dyDescent="0.25">
      <c r="A1465" s="370"/>
      <c r="B1465" s="355"/>
      <c r="C1465" s="353"/>
      <c r="D1465" s="341"/>
      <c r="E1465" s="344"/>
      <c r="F1465" s="7" t="s">
        <v>174</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8">
        <v>52804</v>
      </c>
      <c r="AN1465" s="192"/>
      <c r="AO1465" s="202"/>
      <c r="AP1465" s="211"/>
      <c r="AQ1465" s="202"/>
    </row>
    <row r="1466" spans="1:43" x14ac:dyDescent="0.25">
      <c r="A1466" s="371"/>
      <c r="B1466" s="356"/>
      <c r="C1466" s="357"/>
      <c r="D1466" s="357"/>
      <c r="E1466" s="345"/>
      <c r="F1466" s="7" t="s">
        <v>999</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8">
        <v>30000</v>
      </c>
      <c r="AN1466" s="192"/>
      <c r="AO1466" s="202"/>
      <c r="AP1466" s="211"/>
      <c r="AQ1466" s="202"/>
    </row>
    <row r="1467" spans="1:43" x14ac:dyDescent="0.25">
      <c r="A1467" s="69"/>
      <c r="B1467" s="23" t="s">
        <v>16</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94">
        <f>SUM(AM1459:AM1466)</f>
        <v>2529090</v>
      </c>
      <c r="AN1467" s="193">
        <f>AM1467/E1459</f>
        <v>1</v>
      </c>
      <c r="AO1467" s="202"/>
      <c r="AP1467" s="211"/>
      <c r="AQ1467" s="202"/>
    </row>
    <row r="1468" spans="1:43" x14ac:dyDescent="0.25">
      <c r="A1468" s="335">
        <v>168</v>
      </c>
      <c r="B1468" s="334" t="s">
        <v>576</v>
      </c>
      <c r="C1468" s="333" t="s">
        <v>577</v>
      </c>
      <c r="D1468" s="332" t="s">
        <v>1000</v>
      </c>
      <c r="E1468" s="331">
        <v>2533003.31</v>
      </c>
      <c r="F1468" s="7" t="s">
        <v>21</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v>400000</v>
      </c>
      <c r="AN1468" s="192"/>
      <c r="AO1468" s="202">
        <v>14</v>
      </c>
      <c r="AP1468" s="211">
        <v>395489.75</v>
      </c>
      <c r="AQ1468" s="202" t="s">
        <v>1665</v>
      </c>
    </row>
    <row r="1469" spans="1:43" x14ac:dyDescent="0.25">
      <c r="A1469" s="335"/>
      <c r="B1469" s="334"/>
      <c r="C1469" s="333"/>
      <c r="D1469" s="333"/>
      <c r="E1469" s="331"/>
      <c r="F1469" s="7" t="s">
        <v>25</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v>573540</v>
      </c>
      <c r="AN1469" s="192"/>
      <c r="AO1469" s="202">
        <v>7</v>
      </c>
      <c r="AP1469" s="211">
        <v>387592.5</v>
      </c>
      <c r="AQ1469" s="202" t="s">
        <v>1666</v>
      </c>
    </row>
    <row r="1470" spans="1:43" x14ac:dyDescent="0.25">
      <c r="A1470" s="335"/>
      <c r="B1470" s="334"/>
      <c r="C1470" s="333"/>
      <c r="D1470" s="333"/>
      <c r="E1470" s="331"/>
      <c r="F1470" s="77" t="s">
        <v>228</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v>400000</v>
      </c>
      <c r="AN1470" s="192"/>
      <c r="AO1470" s="202">
        <v>3</v>
      </c>
      <c r="AP1470" s="211">
        <v>399871</v>
      </c>
      <c r="AQ1470" s="202" t="s">
        <v>1667</v>
      </c>
    </row>
    <row r="1471" spans="1:43" x14ac:dyDescent="0.25">
      <c r="A1471" s="335"/>
      <c r="B1471" s="334"/>
      <c r="C1471" s="333"/>
      <c r="D1471" s="333"/>
      <c r="E1471" s="331"/>
      <c r="F1471" s="77" t="s">
        <v>27</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v>522025</v>
      </c>
      <c r="AN1471" s="192"/>
      <c r="AO1471" s="202">
        <v>10</v>
      </c>
      <c r="AP1471" s="211">
        <v>835878</v>
      </c>
      <c r="AQ1471" s="202" t="s">
        <v>1668</v>
      </c>
    </row>
    <row r="1472" spans="1:43" x14ac:dyDescent="0.25">
      <c r="A1472" s="335"/>
      <c r="B1472" s="334"/>
      <c r="C1472" s="333"/>
      <c r="D1472" s="333"/>
      <c r="E1472" s="331"/>
      <c r="F1472" s="77" t="s">
        <v>218</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v>255577</v>
      </c>
      <c r="AN1472" s="192"/>
      <c r="AO1472" s="202"/>
      <c r="AP1472" s="211"/>
      <c r="AQ1472" s="202"/>
    </row>
    <row r="1473" spans="1:43" x14ac:dyDescent="0.25">
      <c r="A1473" s="335"/>
      <c r="B1473" s="334"/>
      <c r="C1473" s="333"/>
      <c r="D1473" s="333"/>
      <c r="E1473" s="331"/>
      <c r="F1473" s="77" t="s">
        <v>76</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v>300000</v>
      </c>
      <c r="AN1473" s="192"/>
      <c r="AO1473" s="202">
        <v>2</v>
      </c>
      <c r="AP1473" s="211">
        <v>128846.58</v>
      </c>
      <c r="AQ1473" s="202" t="s">
        <v>1669</v>
      </c>
    </row>
    <row r="1474" spans="1:43" x14ac:dyDescent="0.25">
      <c r="A1474" s="335"/>
      <c r="B1474" s="334"/>
      <c r="C1474" s="333"/>
      <c r="D1474" s="333"/>
      <c r="E1474" s="331"/>
      <c r="F1474" s="77" t="s">
        <v>266</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v>50000</v>
      </c>
      <c r="AN1474" s="192"/>
      <c r="AO1474" s="202"/>
      <c r="AP1474" s="211"/>
      <c r="AQ1474" s="202"/>
    </row>
    <row r="1475" spans="1:43" x14ac:dyDescent="0.25">
      <c r="A1475" s="335"/>
      <c r="B1475" s="334"/>
      <c r="C1475" s="333"/>
      <c r="D1475" s="333"/>
      <c r="E1475" s="331"/>
      <c r="F1475" s="77" t="s">
        <v>999</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v>31861</v>
      </c>
      <c r="AN1475" s="192"/>
      <c r="AO1475" s="202"/>
      <c r="AP1475" s="211"/>
      <c r="AQ1475" s="202"/>
    </row>
    <row r="1476" spans="1:43" x14ac:dyDescent="0.25">
      <c r="A1476" s="69"/>
      <c r="B1476" s="23" t="s">
        <v>16</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94">
        <f>SUM(AM1468:AM1475)</f>
        <v>2533003</v>
      </c>
      <c r="AN1476" s="193">
        <f>AM1476/E1468</f>
        <v>0.99999987761563558</v>
      </c>
      <c r="AO1476" s="202"/>
      <c r="AP1476" s="211"/>
      <c r="AQ1476" s="202"/>
    </row>
    <row r="1477" spans="1:43" x14ac:dyDescent="0.25">
      <c r="A1477" s="494">
        <v>169</v>
      </c>
      <c r="B1477" s="354" t="s">
        <v>578</v>
      </c>
      <c r="C1477" s="352" t="s">
        <v>577</v>
      </c>
      <c r="D1477" s="340" t="s">
        <v>1001</v>
      </c>
      <c r="E1477" s="343">
        <v>799371</v>
      </c>
      <c r="F1477" s="7" t="s">
        <v>118</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8">
        <v>9823</v>
      </c>
      <c r="AN1477" s="192"/>
      <c r="AO1477" s="202">
        <v>1</v>
      </c>
      <c r="AP1477" s="211">
        <v>9823</v>
      </c>
      <c r="AQ1477" s="202"/>
    </row>
    <row r="1478" spans="1:43" x14ac:dyDescent="0.25">
      <c r="A1478" s="495"/>
      <c r="B1478" s="355"/>
      <c r="C1478" s="353"/>
      <c r="D1478" s="341"/>
      <c r="E1478" s="344"/>
      <c r="F1478" s="7" t="s">
        <v>308</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8">
        <v>25000</v>
      </c>
      <c r="AN1478" s="192"/>
      <c r="AO1478" s="202">
        <v>2</v>
      </c>
      <c r="AP1478" s="211">
        <v>25000</v>
      </c>
      <c r="AQ1478" s="202"/>
    </row>
    <row r="1479" spans="1:43" x14ac:dyDescent="0.25">
      <c r="A1479" s="495"/>
      <c r="B1479" s="355"/>
      <c r="C1479" s="353"/>
      <c r="D1479" s="341"/>
      <c r="E1479" s="344"/>
      <c r="F1479" s="7" t="s">
        <v>43</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8">
        <v>70000</v>
      </c>
      <c r="AN1479" s="192"/>
      <c r="AO1479" s="202">
        <v>1</v>
      </c>
      <c r="AP1479" s="211">
        <v>70000</v>
      </c>
      <c r="AQ1479" s="202"/>
    </row>
    <row r="1480" spans="1:43" x14ac:dyDescent="0.25">
      <c r="A1480" s="495"/>
      <c r="B1480" s="355"/>
      <c r="C1480" s="353"/>
      <c r="D1480" s="341"/>
      <c r="E1480" s="344"/>
      <c r="F1480" s="7" t="s">
        <v>310</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8">
        <v>25000</v>
      </c>
      <c r="AN1480" s="192"/>
      <c r="AO1480" s="202">
        <v>1</v>
      </c>
      <c r="AP1480" s="211">
        <v>25000</v>
      </c>
      <c r="AQ1480" s="202"/>
    </row>
    <row r="1481" spans="1:43" x14ac:dyDescent="0.25">
      <c r="A1481" s="495"/>
      <c r="B1481" s="355"/>
      <c r="C1481" s="353"/>
      <c r="D1481" s="341"/>
      <c r="E1481" s="344"/>
      <c r="F1481" s="7" t="s">
        <v>231</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8">
        <v>99250</v>
      </c>
      <c r="AN1481" s="192"/>
      <c r="AO1481" s="202">
        <v>1</v>
      </c>
      <c r="AP1481" s="211">
        <v>99250</v>
      </c>
      <c r="AQ1481" s="202"/>
    </row>
    <row r="1482" spans="1:43" x14ac:dyDescent="0.25">
      <c r="A1482" s="495"/>
      <c r="B1482" s="355"/>
      <c r="C1482" s="353"/>
      <c r="D1482" s="341"/>
      <c r="E1482" s="344"/>
      <c r="F1482" s="7" t="s">
        <v>468</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8">
        <v>475604</v>
      </c>
      <c r="AN1482" s="192"/>
      <c r="AO1482" s="202">
        <v>7</v>
      </c>
      <c r="AP1482" s="211">
        <v>475604</v>
      </c>
      <c r="AQ1482" s="202"/>
    </row>
    <row r="1483" spans="1:43" x14ac:dyDescent="0.25">
      <c r="A1483" s="495"/>
      <c r="B1483" s="355"/>
      <c r="C1483" s="353"/>
      <c r="D1483" s="341"/>
      <c r="E1483" s="344"/>
      <c r="F1483" s="7" t="s">
        <v>465</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8">
        <v>50000</v>
      </c>
      <c r="AN1483" s="192"/>
      <c r="AO1483" s="202">
        <v>1</v>
      </c>
      <c r="AP1483" s="211">
        <v>50000</v>
      </c>
      <c r="AQ1483" s="202"/>
    </row>
    <row r="1484" spans="1:43" x14ac:dyDescent="0.25">
      <c r="A1484" s="496"/>
      <c r="B1484" s="356"/>
      <c r="C1484" s="357"/>
      <c r="D1484" s="342"/>
      <c r="E1484" s="345"/>
      <c r="F1484" s="7" t="s">
        <v>470</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8">
        <v>44694</v>
      </c>
      <c r="AN1484" s="192"/>
      <c r="AO1484" s="202">
        <v>2</v>
      </c>
      <c r="AP1484" s="211">
        <v>44684</v>
      </c>
      <c r="AQ1484" s="202"/>
    </row>
    <row r="1485" spans="1:43" x14ac:dyDescent="0.25">
      <c r="A1485" s="69"/>
      <c r="B1485" s="23" t="s">
        <v>16</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94">
        <f>SUM(AM1477:AM1484)</f>
        <v>799371</v>
      </c>
      <c r="AN1485" s="193">
        <f>AM1485/E1477</f>
        <v>1</v>
      </c>
      <c r="AO1485" s="202"/>
      <c r="AP1485" s="211"/>
      <c r="AQ1485" s="211"/>
    </row>
    <row r="1486" spans="1:43" x14ac:dyDescent="0.25">
      <c r="A1486" s="369">
        <v>170</v>
      </c>
      <c r="B1486" s="354" t="s">
        <v>579</v>
      </c>
      <c r="C1486" s="352" t="s">
        <v>580</v>
      </c>
      <c r="D1486" s="340" t="s">
        <v>1137</v>
      </c>
      <c r="E1486" s="180"/>
      <c r="F1486" s="7" t="s">
        <v>118</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8">
        <v>8261.84</v>
      </c>
      <c r="AN1486" s="192"/>
      <c r="AO1486" s="202">
        <v>1</v>
      </c>
      <c r="AP1486" s="211">
        <v>8110</v>
      </c>
      <c r="AQ1486" s="202"/>
    </row>
    <row r="1487" spans="1:43" x14ac:dyDescent="0.25">
      <c r="A1487" s="370"/>
      <c r="B1487" s="355"/>
      <c r="C1487" s="353"/>
      <c r="D1487" s="341"/>
      <c r="E1487" s="139"/>
      <c r="F1487" s="7" t="s">
        <v>308</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8">
        <v>82578.44</v>
      </c>
      <c r="AN1487" s="192"/>
      <c r="AO1487" s="202">
        <v>1</v>
      </c>
      <c r="AP1487" s="211">
        <v>13600</v>
      </c>
      <c r="AQ1487" s="202"/>
    </row>
    <row r="1488" spans="1:43" x14ac:dyDescent="0.25">
      <c r="A1488" s="370"/>
      <c r="B1488" s="355"/>
      <c r="C1488" s="353"/>
      <c r="D1488" s="341"/>
      <c r="E1488" s="139"/>
      <c r="F1488" s="7" t="s">
        <v>43</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8">
        <v>115609.81</v>
      </c>
      <c r="AN1488" s="192"/>
      <c r="AO1488" s="202">
        <v>3</v>
      </c>
      <c r="AP1488" s="211">
        <v>196287</v>
      </c>
      <c r="AQ1488" s="202" t="s">
        <v>1670</v>
      </c>
    </row>
    <row r="1489" spans="1:43" x14ac:dyDescent="0.25">
      <c r="A1489" s="370"/>
      <c r="B1489" s="355"/>
      <c r="C1489" s="353"/>
      <c r="D1489" s="341"/>
      <c r="E1489" s="142">
        <v>1392145.1309999998</v>
      </c>
      <c r="F1489" s="7" t="s">
        <v>310</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8">
        <v>82578.44</v>
      </c>
      <c r="AN1489" s="192"/>
      <c r="AO1489" s="202">
        <v>2</v>
      </c>
      <c r="AP1489" s="211">
        <v>77526</v>
      </c>
      <c r="AQ1489" s="202"/>
    </row>
    <row r="1490" spans="1:43" x14ac:dyDescent="0.25">
      <c r="A1490" s="370"/>
      <c r="B1490" s="355"/>
      <c r="C1490" s="353"/>
      <c r="D1490" s="341"/>
      <c r="E1490" s="139"/>
      <c r="F1490" s="7" t="s">
        <v>231</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8">
        <v>165153.88</v>
      </c>
      <c r="AN1490" s="192"/>
      <c r="AO1490" s="202">
        <v>1</v>
      </c>
      <c r="AP1490" s="211">
        <v>165150</v>
      </c>
      <c r="AQ1490" s="202"/>
    </row>
    <row r="1491" spans="1:43" x14ac:dyDescent="0.25">
      <c r="A1491" s="370"/>
      <c r="B1491" s="355"/>
      <c r="C1491" s="353"/>
      <c r="D1491" s="341"/>
      <c r="E1491" s="139"/>
      <c r="F1491" s="7" t="s">
        <v>468</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8">
        <v>792738.64</v>
      </c>
      <c r="AN1491" s="192"/>
      <c r="AO1491" s="202">
        <v>8</v>
      </c>
      <c r="AP1491" s="211">
        <v>792732</v>
      </c>
      <c r="AQ1491" s="202"/>
    </row>
    <row r="1492" spans="1:43" x14ac:dyDescent="0.25">
      <c r="A1492" s="370"/>
      <c r="B1492" s="355"/>
      <c r="C1492" s="353"/>
      <c r="D1492" s="341"/>
      <c r="E1492" s="139"/>
      <c r="F1492" s="7" t="s">
        <v>465</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8">
        <v>82576.94</v>
      </c>
      <c r="AN1492" s="192"/>
      <c r="AO1492" s="202">
        <v>1</v>
      </c>
      <c r="AP1492" s="211">
        <v>76095</v>
      </c>
      <c r="AQ1492" s="202"/>
    </row>
    <row r="1493" spans="1:43" x14ac:dyDescent="0.25">
      <c r="A1493" s="371"/>
      <c r="B1493" s="356"/>
      <c r="C1493" s="357"/>
      <c r="D1493" s="342"/>
      <c r="E1493" s="17"/>
      <c r="F1493" s="7" t="s">
        <v>470</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8">
        <v>62647.11</v>
      </c>
      <c r="AN1493" s="192"/>
      <c r="AO1493" s="202">
        <v>3</v>
      </c>
      <c r="AP1493" s="211">
        <v>62645</v>
      </c>
      <c r="AQ1493" s="202"/>
    </row>
    <row r="1494" spans="1:43" x14ac:dyDescent="0.25">
      <c r="A1494" s="69"/>
      <c r="B1494" s="23" t="s">
        <v>16</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94">
        <f>SUM(AM1486:AM1493)</f>
        <v>1392145.1</v>
      </c>
      <c r="AN1494" s="193">
        <f>AM1494/E1489</f>
        <v>0.99999997773220695</v>
      </c>
      <c r="AO1494" s="202"/>
      <c r="AP1494" s="211"/>
      <c r="AQ1494" s="202"/>
    </row>
    <row r="1495" spans="1:43" x14ac:dyDescent="0.25">
      <c r="A1495" s="369">
        <v>171</v>
      </c>
      <c r="B1495" s="354" t="s">
        <v>582</v>
      </c>
      <c r="C1495" s="352" t="s">
        <v>583</v>
      </c>
      <c r="D1495" s="340" t="s">
        <v>1002</v>
      </c>
      <c r="E1495" s="343">
        <v>2080087.31</v>
      </c>
      <c r="F1495" s="7" t="s">
        <v>391</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8">
        <v>588257</v>
      </c>
      <c r="AN1495" s="192"/>
      <c r="AO1495" s="202">
        <v>4</v>
      </c>
      <c r="AP1495" s="211">
        <v>529503</v>
      </c>
      <c r="AQ1495" s="202" t="s">
        <v>1474</v>
      </c>
    </row>
    <row r="1496" spans="1:43" x14ac:dyDescent="0.25">
      <c r="A1496" s="370"/>
      <c r="B1496" s="355"/>
      <c r="C1496" s="353"/>
      <c r="D1496" s="353"/>
      <c r="E1496" s="344"/>
      <c r="F1496" s="7" t="s">
        <v>581</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8">
        <v>200000</v>
      </c>
      <c r="AN1496" s="192"/>
      <c r="AO1496" s="202">
        <v>4</v>
      </c>
      <c r="AP1496" s="211">
        <v>200000</v>
      </c>
      <c r="AQ1496" s="202" t="s">
        <v>1475</v>
      </c>
    </row>
    <row r="1497" spans="1:43" x14ac:dyDescent="0.25">
      <c r="A1497" s="370"/>
      <c r="B1497" s="355"/>
      <c r="C1497" s="353"/>
      <c r="D1497" s="353"/>
      <c r="E1497" s="344"/>
      <c r="F1497" s="7" t="s">
        <v>387</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8">
        <v>231830</v>
      </c>
      <c r="AN1497" s="192"/>
      <c r="AO1497" s="202">
        <v>1</v>
      </c>
      <c r="AP1497" s="211">
        <v>76266</v>
      </c>
      <c r="AQ1497" s="202" t="s">
        <v>1281</v>
      </c>
    </row>
    <row r="1498" spans="1:43" x14ac:dyDescent="0.25">
      <c r="A1498" s="370"/>
      <c r="B1498" s="355"/>
      <c r="C1498" s="353"/>
      <c r="D1498" s="353"/>
      <c r="E1498" s="344"/>
      <c r="F1498" s="7" t="s">
        <v>390</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8">
        <v>900000</v>
      </c>
      <c r="AN1498" s="192"/>
      <c r="AO1498" s="202">
        <v>16</v>
      </c>
      <c r="AP1498" s="211"/>
      <c r="AQ1498" s="202"/>
    </row>
    <row r="1499" spans="1:43" x14ac:dyDescent="0.25">
      <c r="A1499" s="370"/>
      <c r="B1499" s="355"/>
      <c r="C1499" s="353"/>
      <c r="D1499" s="353"/>
      <c r="E1499" s="344"/>
      <c r="F1499" s="7" t="s">
        <v>584</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8">
        <v>100000</v>
      </c>
      <c r="AN1499" s="192"/>
      <c r="AO1499" s="202">
        <v>1</v>
      </c>
      <c r="AP1499" s="211"/>
      <c r="AQ1499" s="202"/>
    </row>
    <row r="1500" spans="1:43" x14ac:dyDescent="0.25">
      <c r="A1500" s="371"/>
      <c r="B1500" s="356"/>
      <c r="C1500" s="357"/>
      <c r="D1500" s="357"/>
      <c r="E1500" s="345"/>
      <c r="F1500" s="7" t="s">
        <v>541</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8">
        <v>60000</v>
      </c>
      <c r="AN1500" s="192"/>
      <c r="AO1500" s="202">
        <v>1</v>
      </c>
      <c r="AP1500" s="211"/>
      <c r="AQ1500" s="202"/>
    </row>
    <row r="1501" spans="1:43" x14ac:dyDescent="0.25">
      <c r="A1501" s="69"/>
      <c r="B1501" s="23" t="s">
        <v>16</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94">
        <f>SUM(AM1495:AM1500)</f>
        <v>2080087</v>
      </c>
      <c r="AN1501" s="193">
        <f>AM1501/E1495</f>
        <v>0.9999998509677942</v>
      </c>
      <c r="AO1501" s="202"/>
      <c r="AP1501" s="211"/>
      <c r="AQ1501" s="202"/>
    </row>
    <row r="1502" spans="1:43" x14ac:dyDescent="0.25">
      <c r="A1502" s="369">
        <v>172</v>
      </c>
      <c r="B1502" s="354" t="s">
        <v>586</v>
      </c>
      <c r="C1502" s="352" t="s">
        <v>587</v>
      </c>
      <c r="D1502" s="340" t="s">
        <v>1003</v>
      </c>
      <c r="E1502" s="343">
        <v>2908276.31</v>
      </c>
      <c r="F1502" s="7" t="s">
        <v>538</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8">
        <v>98392</v>
      </c>
      <c r="AN1502" s="192"/>
      <c r="AO1502" s="202"/>
      <c r="AP1502" s="211"/>
      <c r="AQ1502" s="202"/>
    </row>
    <row r="1503" spans="1:43" x14ac:dyDescent="0.25">
      <c r="A1503" s="370"/>
      <c r="B1503" s="355"/>
      <c r="C1503" s="353"/>
      <c r="D1503" s="353"/>
      <c r="E1503" s="344"/>
      <c r="F1503" s="7" t="s">
        <v>532</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8">
        <v>598588</v>
      </c>
      <c r="AN1503" s="192"/>
      <c r="AO1503" s="202">
        <v>2</v>
      </c>
      <c r="AP1503" s="211">
        <v>400000</v>
      </c>
      <c r="AQ1503" s="202"/>
    </row>
    <row r="1504" spans="1:43" x14ac:dyDescent="0.25">
      <c r="A1504" s="370"/>
      <c r="B1504" s="355"/>
      <c r="C1504" s="353"/>
      <c r="D1504" s="353"/>
      <c r="E1504" s="344"/>
      <c r="F1504" s="7" t="s">
        <v>585</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8">
        <v>225000</v>
      </c>
      <c r="AN1504" s="192"/>
      <c r="AO1504" s="202">
        <v>8</v>
      </c>
      <c r="AP1504" s="211">
        <v>200000</v>
      </c>
      <c r="AQ1504" s="202"/>
    </row>
    <row r="1505" spans="1:43" x14ac:dyDescent="0.25">
      <c r="A1505" s="370"/>
      <c r="B1505" s="355"/>
      <c r="C1505" s="353"/>
      <c r="D1505" s="353"/>
      <c r="E1505" s="344"/>
      <c r="F1505" s="7" t="s">
        <v>588</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8">
        <v>340000</v>
      </c>
      <c r="AN1505" s="192"/>
      <c r="AO1505" s="202">
        <v>6</v>
      </c>
      <c r="AP1505" s="211">
        <v>340000</v>
      </c>
      <c r="AQ1505" s="202"/>
    </row>
    <row r="1506" spans="1:43" x14ac:dyDescent="0.25">
      <c r="A1506" s="370"/>
      <c r="B1506" s="355"/>
      <c r="C1506" s="353"/>
      <c r="D1506" s="353"/>
      <c r="E1506" s="344"/>
      <c r="F1506" s="7" t="s">
        <v>589</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8">
        <v>200000</v>
      </c>
      <c r="AN1506" s="192"/>
      <c r="AO1506" s="202">
        <v>2</v>
      </c>
      <c r="AP1506" s="211">
        <v>199971</v>
      </c>
      <c r="AQ1506" s="202"/>
    </row>
    <row r="1507" spans="1:43" x14ac:dyDescent="0.25">
      <c r="A1507" s="370"/>
      <c r="B1507" s="355"/>
      <c r="C1507" s="353"/>
      <c r="D1507" s="353"/>
      <c r="E1507" s="344"/>
      <c r="F1507" s="7" t="s">
        <v>541</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8">
        <v>1380000</v>
      </c>
      <c r="AN1507" s="192"/>
      <c r="AO1507" s="202">
        <v>3</v>
      </c>
      <c r="AP1507" s="211">
        <v>179219.55</v>
      </c>
      <c r="AQ1507" s="202"/>
    </row>
    <row r="1508" spans="1:43" x14ac:dyDescent="0.25">
      <c r="A1508" s="371"/>
      <c r="B1508" s="356"/>
      <c r="C1508" s="357"/>
      <c r="D1508" s="357"/>
      <c r="E1508" s="345"/>
      <c r="F1508" s="7" t="s">
        <v>540</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8">
        <v>66296</v>
      </c>
      <c r="AN1508" s="192"/>
      <c r="AO1508" s="202"/>
      <c r="AP1508" s="211"/>
      <c r="AQ1508" s="202"/>
    </row>
    <row r="1509" spans="1:43" x14ac:dyDescent="0.25">
      <c r="A1509" s="69"/>
      <c r="B1509" s="23" t="s">
        <v>16</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94">
        <f>SUM(AM1502:AM1508)</f>
        <v>2908276</v>
      </c>
      <c r="AN1509" s="193">
        <f>AM1509/E1502</f>
        <v>0.99999989340765216</v>
      </c>
      <c r="AO1509" s="202"/>
      <c r="AP1509" s="211"/>
      <c r="AQ1509" s="202"/>
    </row>
    <row r="1510" spans="1:43" x14ac:dyDescent="0.25">
      <c r="A1510" s="369">
        <v>173</v>
      </c>
      <c r="B1510" s="354" t="s">
        <v>590</v>
      </c>
      <c r="C1510" s="352" t="s">
        <v>591</v>
      </c>
      <c r="D1510" s="340" t="s">
        <v>1004</v>
      </c>
      <c r="E1510" s="343">
        <v>2628949.31</v>
      </c>
      <c r="F1510" s="7" t="s">
        <v>391</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8">
        <v>402229</v>
      </c>
      <c r="AN1510" s="192"/>
      <c r="AO1510" s="202">
        <v>5</v>
      </c>
      <c r="AP1510" s="211">
        <v>388119</v>
      </c>
      <c r="AQ1510" s="202"/>
    </row>
    <row r="1511" spans="1:43" x14ac:dyDescent="0.25">
      <c r="A1511" s="370"/>
      <c r="B1511" s="355"/>
      <c r="C1511" s="353"/>
      <c r="D1511" s="341"/>
      <c r="E1511" s="344"/>
      <c r="F1511" s="7" t="s">
        <v>151</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8">
        <v>250000</v>
      </c>
      <c r="AN1511" s="192"/>
      <c r="AO1511" s="202">
        <v>5</v>
      </c>
      <c r="AP1511" s="211">
        <v>250000</v>
      </c>
      <c r="AQ1511" s="202"/>
    </row>
    <row r="1512" spans="1:43" x14ac:dyDescent="0.25">
      <c r="A1512" s="370"/>
      <c r="B1512" s="355"/>
      <c r="C1512" s="353"/>
      <c r="D1512" s="341"/>
      <c r="E1512" s="344"/>
      <c r="F1512" s="7" t="s">
        <v>153</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8">
        <v>688535</v>
      </c>
      <c r="AN1512" s="192"/>
      <c r="AO1512" s="202">
        <v>4</v>
      </c>
      <c r="AP1512" s="211">
        <v>639673</v>
      </c>
      <c r="AQ1512" s="202"/>
    </row>
    <row r="1513" spans="1:43" x14ac:dyDescent="0.25">
      <c r="A1513" s="370"/>
      <c r="B1513" s="355"/>
      <c r="C1513" s="353"/>
      <c r="D1513" s="341"/>
      <c r="E1513" s="344"/>
      <c r="F1513" s="7" t="s">
        <v>154</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8">
        <v>1148185</v>
      </c>
      <c r="AN1513" s="192"/>
      <c r="AO1513" s="202">
        <v>20</v>
      </c>
      <c r="AP1513" s="211">
        <v>1206602</v>
      </c>
      <c r="AQ1513" s="202" t="s">
        <v>1310</v>
      </c>
    </row>
    <row r="1514" spans="1:43" x14ac:dyDescent="0.25">
      <c r="A1514" s="370"/>
      <c r="B1514" s="355"/>
      <c r="C1514" s="353"/>
      <c r="D1514" s="341"/>
      <c r="E1514" s="344"/>
      <c r="F1514" s="7" t="s">
        <v>155</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8">
        <v>100000</v>
      </c>
      <c r="AN1514" s="192"/>
      <c r="AO1514" s="202">
        <v>1</v>
      </c>
      <c r="AP1514" s="211">
        <v>99393</v>
      </c>
      <c r="AQ1514" s="202" t="s">
        <v>1311</v>
      </c>
    </row>
    <row r="1515" spans="1:43" x14ac:dyDescent="0.25">
      <c r="A1515" s="371"/>
      <c r="B1515" s="356"/>
      <c r="C1515" s="357"/>
      <c r="D1515" s="342"/>
      <c r="E1515" s="345"/>
      <c r="F1515" s="7" t="s">
        <v>156</v>
      </c>
      <c r="G1515" s="96"/>
      <c r="H1515" s="96"/>
      <c r="I1515" s="96"/>
      <c r="J1515" s="96"/>
      <c r="K1515" s="96"/>
      <c r="L1515" s="96"/>
      <c r="M1515" s="96"/>
      <c r="N1515" s="96"/>
      <c r="O1515" s="96"/>
      <c r="P1515" s="96"/>
      <c r="Q1515" s="96"/>
      <c r="R1515" s="96"/>
      <c r="S1515" s="96"/>
      <c r="T1515" s="96"/>
      <c r="U1515" s="96"/>
      <c r="V1515" s="96"/>
      <c r="W1515" s="96"/>
      <c r="X1515" s="96"/>
      <c r="Y1515" s="96">
        <v>40000</v>
      </c>
      <c r="AM1515" s="98">
        <v>40000</v>
      </c>
      <c r="AN1515" s="192"/>
      <c r="AO1515" s="202"/>
      <c r="AP1515" s="211"/>
      <c r="AQ1515" s="202"/>
    </row>
    <row r="1516" spans="1:43" x14ac:dyDescent="0.25">
      <c r="A1516" s="69"/>
      <c r="B1516" s="23" t="s">
        <v>16</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94">
        <f>SUM(AM1510:AM1515)</f>
        <v>2628949</v>
      </c>
      <c r="AN1516" s="193">
        <f>AM1516/E1510</f>
        <v>0.99999988208216917</v>
      </c>
      <c r="AO1516" s="202"/>
      <c r="AP1516" s="211"/>
      <c r="AQ1516" s="202"/>
    </row>
    <row r="1517" spans="1:43" x14ac:dyDescent="0.25">
      <c r="A1517" s="369">
        <v>174</v>
      </c>
      <c r="B1517" s="354" t="s">
        <v>592</v>
      </c>
      <c r="C1517" s="352" t="s">
        <v>587</v>
      </c>
      <c r="D1517" s="340" t="s">
        <v>1005</v>
      </c>
      <c r="E1517" s="398">
        <v>2397528.25</v>
      </c>
      <c r="F1517" s="7" t="s">
        <v>53</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8">
        <v>900000</v>
      </c>
      <c r="AN1517" s="192"/>
      <c r="AO1517" s="202">
        <v>17</v>
      </c>
      <c r="AP1517" s="211">
        <v>896183</v>
      </c>
      <c r="AQ1517" s="202"/>
    </row>
    <row r="1518" spans="1:43" x14ac:dyDescent="0.25">
      <c r="A1518" s="370"/>
      <c r="B1518" s="355"/>
      <c r="C1518" s="353"/>
      <c r="D1518" s="341"/>
      <c r="E1518" s="399"/>
      <c r="F1518" s="7" t="s">
        <v>54</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8">
        <v>100000</v>
      </c>
      <c r="AN1518" s="192"/>
      <c r="AO1518" s="202">
        <v>1</v>
      </c>
      <c r="AP1518" s="211">
        <v>100000</v>
      </c>
      <c r="AQ1518" s="202"/>
    </row>
    <row r="1519" spans="1:43" x14ac:dyDescent="0.25">
      <c r="A1519" s="370"/>
      <c r="B1519" s="355"/>
      <c r="C1519" s="353"/>
      <c r="D1519" s="341"/>
      <c r="E1519" s="399"/>
      <c r="F1519" s="7" t="s">
        <v>24</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8">
        <v>281969</v>
      </c>
      <c r="AN1519" s="192"/>
      <c r="AO1519" s="202">
        <v>7</v>
      </c>
      <c r="AP1519" s="211">
        <v>351771</v>
      </c>
      <c r="AQ1519" s="202" t="s">
        <v>1249</v>
      </c>
    </row>
    <row r="1520" spans="1:43" x14ac:dyDescent="0.25">
      <c r="A1520" s="370"/>
      <c r="B1520" s="355"/>
      <c r="C1520" s="353"/>
      <c r="D1520" s="341"/>
      <c r="E1520" s="399"/>
      <c r="F1520" s="7" t="s">
        <v>343</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8">
        <v>30000</v>
      </c>
      <c r="AN1520" s="192"/>
      <c r="AO1520" s="202">
        <v>1</v>
      </c>
      <c r="AP1520" s="211">
        <v>10000</v>
      </c>
      <c r="AQ1520" s="202"/>
    </row>
    <row r="1521" spans="1:43" x14ac:dyDescent="0.25">
      <c r="A1521" s="370"/>
      <c r="B1521" s="355"/>
      <c r="C1521" s="353"/>
      <c r="D1521" s="341"/>
      <c r="E1521" s="399"/>
      <c r="F1521" s="7" t="s">
        <v>457</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8">
        <v>270000</v>
      </c>
      <c r="AN1521" s="192"/>
      <c r="AO1521" s="202">
        <v>12</v>
      </c>
      <c r="AP1521" s="211">
        <v>480000</v>
      </c>
      <c r="AQ1521" s="202" t="s">
        <v>1250</v>
      </c>
    </row>
    <row r="1522" spans="1:43" x14ac:dyDescent="0.25">
      <c r="A1522" s="370"/>
      <c r="B1522" s="355"/>
      <c r="C1522" s="353"/>
      <c r="D1522" s="341"/>
      <c r="E1522" s="399"/>
      <c r="F1522" s="7" t="s">
        <v>81</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8">
        <v>707072</v>
      </c>
      <c r="AN1522" s="192"/>
      <c r="AO1522" s="202">
        <v>8</v>
      </c>
      <c r="AP1522" s="211">
        <v>980690</v>
      </c>
      <c r="AQ1522" s="202" t="s">
        <v>1312</v>
      </c>
    </row>
    <row r="1523" spans="1:43" x14ac:dyDescent="0.25">
      <c r="A1523" s="370"/>
      <c r="B1523" s="355"/>
      <c r="C1523" s="353"/>
      <c r="D1523" s="341"/>
      <c r="E1523" s="399"/>
      <c r="F1523" s="7" t="s">
        <v>73</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v>30887.37</v>
      </c>
      <c r="AN1523" s="192"/>
      <c r="AO1523" s="202"/>
      <c r="AP1523" s="211"/>
      <c r="AQ1523" s="202"/>
    </row>
    <row r="1524" spans="1:43" x14ac:dyDescent="0.25">
      <c r="A1524" s="371"/>
      <c r="B1524" s="356"/>
      <c r="C1524" s="357"/>
      <c r="D1524" s="342"/>
      <c r="E1524" s="400"/>
      <c r="F1524" s="7" t="s">
        <v>218</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8">
        <v>30887</v>
      </c>
      <c r="AN1524" s="192"/>
      <c r="AO1524" s="202"/>
      <c r="AP1524" s="211"/>
      <c r="AQ1524" s="202"/>
    </row>
    <row r="1525" spans="1:43" x14ac:dyDescent="0.25">
      <c r="A1525" s="209"/>
      <c r="B1525" s="210"/>
      <c r="C1525" s="139"/>
      <c r="D1525" s="233"/>
      <c r="E1525" s="240"/>
      <c r="F1525" s="77" t="s">
        <v>1837</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8">
        <v>77600</v>
      </c>
      <c r="AN1525" s="192"/>
      <c r="AO1525" s="202"/>
      <c r="AP1525" s="211"/>
      <c r="AQ1525" s="202"/>
    </row>
    <row r="1526" spans="1:43" x14ac:dyDescent="0.25">
      <c r="A1526" s="69"/>
      <c r="B1526" s="23" t="s">
        <v>16</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94">
        <f>SUM(AM1517:AM1524)</f>
        <v>2350815.37</v>
      </c>
      <c r="AN1526" s="193">
        <f>AM1526/E1517</f>
        <v>0.98051623375032182</v>
      </c>
      <c r="AO1526" s="202"/>
      <c r="AP1526" s="211"/>
      <c r="AQ1526" s="202"/>
    </row>
    <row r="1527" spans="1:43" ht="15" customHeight="1" x14ac:dyDescent="0.25">
      <c r="A1527" s="369">
        <v>175</v>
      </c>
      <c r="B1527" s="354" t="s">
        <v>593</v>
      </c>
      <c r="C1527" s="352" t="s">
        <v>583</v>
      </c>
      <c r="D1527" s="340" t="s">
        <v>1136</v>
      </c>
      <c r="E1527" s="343">
        <v>1038821.31</v>
      </c>
      <c r="F1527" s="7" t="s">
        <v>46</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8">
        <v>314655</v>
      </c>
      <c r="AN1527" s="192"/>
      <c r="AO1527" s="202"/>
      <c r="AP1527" s="211"/>
      <c r="AQ1527" s="202"/>
    </row>
    <row r="1528" spans="1:43" x14ac:dyDescent="0.25">
      <c r="A1528" s="370"/>
      <c r="B1528" s="355"/>
      <c r="C1528" s="353"/>
      <c r="D1528" s="353"/>
      <c r="E1528" s="344"/>
      <c r="F1528" s="7" t="s">
        <v>122</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8">
        <v>120000</v>
      </c>
      <c r="AN1528" s="192"/>
      <c r="AO1528" s="202">
        <v>1</v>
      </c>
      <c r="AP1528" s="211">
        <v>20000</v>
      </c>
      <c r="AQ1528" s="202"/>
    </row>
    <row r="1529" spans="1:43" x14ac:dyDescent="0.25">
      <c r="A1529" s="370"/>
      <c r="B1529" s="355"/>
      <c r="C1529" s="353"/>
      <c r="D1529" s="353"/>
      <c r="E1529" s="344"/>
      <c r="F1529" s="7" t="s">
        <v>145</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8">
        <v>486208.31</v>
      </c>
      <c r="AN1529" s="192"/>
      <c r="AO1529" s="202">
        <v>6</v>
      </c>
      <c r="AP1529" s="211">
        <v>365620</v>
      </c>
      <c r="AQ1529" s="202"/>
    </row>
    <row r="1530" spans="1:43" x14ac:dyDescent="0.25">
      <c r="A1530" s="370"/>
      <c r="B1530" s="355"/>
      <c r="C1530" s="353"/>
      <c r="D1530" s="353"/>
      <c r="E1530" s="344"/>
      <c r="F1530" s="7" t="s">
        <v>32</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8"/>
      <c r="AN1530" s="192"/>
      <c r="AO1530" s="202"/>
      <c r="AP1530" s="211"/>
      <c r="AQ1530" s="202" t="s">
        <v>1836</v>
      </c>
    </row>
    <row r="1531" spans="1:43" x14ac:dyDescent="0.25">
      <c r="A1531" s="371"/>
      <c r="B1531" s="356"/>
      <c r="C1531" s="357"/>
      <c r="D1531" s="357"/>
      <c r="E1531" s="345"/>
      <c r="F1531" s="7" t="s">
        <v>218</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8"/>
      <c r="AN1531" s="192"/>
      <c r="AO1531" s="202"/>
      <c r="AP1531" s="211"/>
      <c r="AQ1531" s="202" t="s">
        <v>1836</v>
      </c>
    </row>
    <row r="1532" spans="1:43" x14ac:dyDescent="0.25">
      <c r="A1532" s="69"/>
      <c r="B1532" s="23" t="s">
        <v>16</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94">
        <f>SUM(AM1527:AM1531)</f>
        <v>920863.31</v>
      </c>
      <c r="AN1532" s="193">
        <f>AM1532/E1527</f>
        <v>0.88645015378053804</v>
      </c>
      <c r="AO1532" s="202"/>
      <c r="AP1532" s="211"/>
      <c r="AQ1532" s="202"/>
    </row>
    <row r="1533" spans="1:43" x14ac:dyDescent="0.25">
      <c r="A1533" s="369">
        <v>176</v>
      </c>
      <c r="B1533" s="354" t="s">
        <v>594</v>
      </c>
      <c r="C1533" s="352" t="s">
        <v>591</v>
      </c>
      <c r="D1533" s="340" t="s">
        <v>1006</v>
      </c>
      <c r="E1533" s="343">
        <v>2085642.71</v>
      </c>
      <c r="F1533" s="7" t="s">
        <v>26</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8">
        <v>710430</v>
      </c>
      <c r="AN1533" s="192"/>
      <c r="AO1533" s="202">
        <v>17</v>
      </c>
      <c r="AP1533" s="211">
        <v>710120.26</v>
      </c>
      <c r="AQ1533" s="202" t="s">
        <v>1499</v>
      </c>
    </row>
    <row r="1534" spans="1:43" x14ac:dyDescent="0.25">
      <c r="A1534" s="370"/>
      <c r="B1534" s="355"/>
      <c r="C1534" s="353"/>
      <c r="D1534" s="391"/>
      <c r="E1534" s="344"/>
      <c r="F1534" s="7" t="s">
        <v>76</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137">
        <v>311533.73</v>
      </c>
      <c r="AN1534" s="192"/>
      <c r="AO1534" s="202">
        <v>1</v>
      </c>
      <c r="AP1534" s="211">
        <v>73415</v>
      </c>
      <c r="AQ1534" s="202" t="s">
        <v>1610</v>
      </c>
    </row>
    <row r="1535" spans="1:43" x14ac:dyDescent="0.25">
      <c r="A1535" s="370"/>
      <c r="B1535" s="355"/>
      <c r="C1535" s="353"/>
      <c r="D1535" s="391"/>
      <c r="E1535" s="344"/>
      <c r="F1535" s="7" t="s">
        <v>48</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8">
        <v>405960</v>
      </c>
      <c r="AN1535" s="192"/>
      <c r="AO1535" s="202"/>
      <c r="AP1535" s="211"/>
      <c r="AQ1535" s="202"/>
    </row>
    <row r="1536" spans="1:43" x14ac:dyDescent="0.25">
      <c r="A1536" s="370"/>
      <c r="B1536" s="355"/>
      <c r="C1536" s="353"/>
      <c r="D1536" s="391"/>
      <c r="E1536" s="344"/>
      <c r="F1536" s="7" t="s">
        <v>47</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v>270640</v>
      </c>
      <c r="AN1536" s="192"/>
      <c r="AO1536" s="202"/>
      <c r="AP1536" s="211"/>
      <c r="AQ1536" s="202"/>
    </row>
    <row r="1537" spans="1:43" x14ac:dyDescent="0.25">
      <c r="A1537" s="370"/>
      <c r="B1537" s="355"/>
      <c r="C1537" s="353"/>
      <c r="D1537" s="391"/>
      <c r="E1537" s="344"/>
      <c r="F1537" s="7" t="s">
        <v>24</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8">
        <v>193539</v>
      </c>
      <c r="AN1537" s="192"/>
      <c r="AO1537" s="202"/>
      <c r="AP1537" s="211"/>
      <c r="AQ1537" s="202"/>
    </row>
    <row r="1538" spans="1:43" x14ac:dyDescent="0.25">
      <c r="A1538" s="371"/>
      <c r="B1538" s="356"/>
      <c r="C1538" s="357"/>
      <c r="D1538" s="450"/>
      <c r="E1538" s="345"/>
      <c r="F1538" s="7" t="s">
        <v>371</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v>193540</v>
      </c>
      <c r="AN1538" s="192"/>
      <c r="AO1538" s="202">
        <v>18</v>
      </c>
      <c r="AP1538" s="211">
        <v>783535.26</v>
      </c>
      <c r="AQ1538" s="202"/>
    </row>
    <row r="1539" spans="1:43" x14ac:dyDescent="0.25">
      <c r="A1539" s="69"/>
      <c r="B1539" s="23" t="s">
        <v>16</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94">
        <f>SUM(AM1533:AM1538)</f>
        <v>2085642.73</v>
      </c>
      <c r="AN1539" s="193">
        <f>AM1539/E1533</f>
        <v>1.0000000095893702</v>
      </c>
      <c r="AO1539" s="202"/>
      <c r="AP1539" s="211"/>
      <c r="AQ1539" s="202"/>
    </row>
    <row r="1540" spans="1:43" x14ac:dyDescent="0.25">
      <c r="A1540" s="369">
        <v>177</v>
      </c>
      <c r="B1540" s="354" t="s">
        <v>595</v>
      </c>
      <c r="C1540" s="352" t="s">
        <v>596</v>
      </c>
      <c r="D1540" s="340" t="s">
        <v>907</v>
      </c>
      <c r="E1540" s="343">
        <v>2333288.2400000002</v>
      </c>
      <c r="F1540" s="7" t="s">
        <v>53</v>
      </c>
      <c r="G1540" s="96"/>
      <c r="H1540" s="96">
        <v>1114203</v>
      </c>
      <c r="I1540" s="96"/>
      <c r="J1540" s="96"/>
      <c r="K1540" s="96"/>
      <c r="L1540" s="96"/>
      <c r="M1540" s="96" t="s">
        <v>1121</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8">
        <v>1114202.5900000001</v>
      </c>
      <c r="AN1540" s="192"/>
      <c r="AO1540" s="202">
        <v>14</v>
      </c>
      <c r="AP1540" s="211">
        <v>847837.8</v>
      </c>
      <c r="AQ1540" s="202" t="s">
        <v>1348</v>
      </c>
    </row>
    <row r="1541" spans="1:43" x14ac:dyDescent="0.25">
      <c r="A1541" s="370"/>
      <c r="B1541" s="355"/>
      <c r="C1541" s="353"/>
      <c r="D1541" s="341"/>
      <c r="E1541" s="344"/>
      <c r="F1541" s="7" t="s">
        <v>73</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8">
        <v>40000</v>
      </c>
      <c r="AN1541" s="192"/>
      <c r="AO1541" s="202">
        <v>1</v>
      </c>
      <c r="AP1541" s="211">
        <v>40000</v>
      </c>
      <c r="AQ1541" s="202" t="s">
        <v>1349</v>
      </c>
    </row>
    <row r="1542" spans="1:43" x14ac:dyDescent="0.25">
      <c r="A1542" s="370"/>
      <c r="B1542" s="355"/>
      <c r="C1542" s="353"/>
      <c r="D1542" s="341"/>
      <c r="E1542" s="344"/>
      <c r="F1542" s="7" t="s">
        <v>24</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8">
        <v>234767.75</v>
      </c>
      <c r="AN1542" s="192"/>
      <c r="AO1542" s="202">
        <v>4</v>
      </c>
      <c r="AP1542" s="211">
        <v>228049.79</v>
      </c>
      <c r="AQ1542" s="202" t="s">
        <v>1350</v>
      </c>
    </row>
    <row r="1543" spans="1:43" x14ac:dyDescent="0.25">
      <c r="A1543" s="370"/>
      <c r="B1543" s="355"/>
      <c r="C1543" s="353"/>
      <c r="D1543" s="341"/>
      <c r="E1543" s="344"/>
      <c r="F1543" s="7" t="s">
        <v>463</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8">
        <v>64327.9</v>
      </c>
      <c r="AN1543" s="192"/>
      <c r="AO1543" s="202"/>
      <c r="AP1543" s="211"/>
      <c r="AQ1543" s="202" t="s">
        <v>1351</v>
      </c>
    </row>
    <row r="1544" spans="1:43" x14ac:dyDescent="0.25">
      <c r="A1544" s="370"/>
      <c r="B1544" s="355"/>
      <c r="C1544" s="353"/>
      <c r="D1544" s="341"/>
      <c r="E1544" s="344"/>
      <c r="F1544" s="7" t="s">
        <v>48</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8">
        <v>449990</v>
      </c>
      <c r="AN1544" s="192"/>
      <c r="AO1544" s="202">
        <v>2</v>
      </c>
      <c r="AP1544" s="211">
        <v>357772</v>
      </c>
      <c r="AQ1544" s="202" t="s">
        <v>1352</v>
      </c>
    </row>
    <row r="1545" spans="1:43" x14ac:dyDescent="0.25">
      <c r="A1545" s="370"/>
      <c r="B1545" s="355"/>
      <c r="C1545" s="353"/>
      <c r="D1545" s="341"/>
      <c r="E1545" s="344"/>
      <c r="F1545" s="7" t="s">
        <v>51</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8">
        <v>100000</v>
      </c>
      <c r="AN1545" s="192"/>
      <c r="AO1545" s="202">
        <v>6</v>
      </c>
      <c r="AP1545" s="211">
        <v>150000</v>
      </c>
      <c r="AQ1545" s="202" t="s">
        <v>1353</v>
      </c>
    </row>
    <row r="1546" spans="1:43" x14ac:dyDescent="0.25">
      <c r="A1546" s="370"/>
      <c r="B1546" s="355"/>
      <c r="C1546" s="353"/>
      <c r="D1546" s="341"/>
      <c r="E1546" s="344"/>
      <c r="F1546" s="7" t="s">
        <v>76</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8">
        <v>60000</v>
      </c>
      <c r="AN1546" s="192"/>
      <c r="AO1546" s="202">
        <v>1</v>
      </c>
      <c r="AP1546" s="211">
        <v>60000</v>
      </c>
      <c r="AQ1546" s="202" t="s">
        <v>1354</v>
      </c>
    </row>
    <row r="1547" spans="1:43" x14ac:dyDescent="0.25">
      <c r="A1547" s="371"/>
      <c r="B1547" s="356"/>
      <c r="C1547" s="357"/>
      <c r="D1547" s="342"/>
      <c r="E1547" s="345"/>
      <c r="F1547" s="7" t="s">
        <v>54</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8">
        <v>270000</v>
      </c>
      <c r="AN1547" s="192"/>
      <c r="AO1547" s="202">
        <v>1</v>
      </c>
      <c r="AP1547" s="211">
        <v>83871</v>
      </c>
      <c r="AQ1547" s="202" t="s">
        <v>1355</v>
      </c>
    </row>
    <row r="1548" spans="1:43" x14ac:dyDescent="0.25">
      <c r="A1548" s="69"/>
      <c r="B1548" s="23" t="s">
        <v>16</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94">
        <f>SUM(AM1540:AM1547)</f>
        <v>2333288.2400000002</v>
      </c>
      <c r="AN1548" s="193">
        <f>AM1548/E1540</f>
        <v>1</v>
      </c>
      <c r="AO1548" s="202"/>
      <c r="AP1548" s="211"/>
      <c r="AQ1548" s="202"/>
    </row>
    <row r="1549" spans="1:43" x14ac:dyDescent="0.25">
      <c r="A1549" s="369">
        <v>178</v>
      </c>
      <c r="B1549" s="354" t="s">
        <v>600</v>
      </c>
      <c r="C1549" s="352" t="s">
        <v>596</v>
      </c>
      <c r="D1549" s="340" t="s">
        <v>908</v>
      </c>
      <c r="E1549" s="343">
        <v>1213317.72</v>
      </c>
      <c r="F1549" s="7" t="s">
        <v>597</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v>700000</v>
      </c>
      <c r="AN1549" s="192"/>
      <c r="AO1549" s="202">
        <v>5</v>
      </c>
      <c r="AP1549" s="211">
        <v>493207</v>
      </c>
      <c r="AQ1549" s="202"/>
    </row>
    <row r="1550" spans="1:43" x14ac:dyDescent="0.25">
      <c r="A1550" s="370"/>
      <c r="B1550" s="355"/>
      <c r="C1550" s="353"/>
      <c r="D1550" s="341"/>
      <c r="E1550" s="344"/>
      <c r="F1550" s="7" t="s">
        <v>598</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v>30000</v>
      </c>
      <c r="AN1550" s="192"/>
      <c r="AO1550" s="202"/>
      <c r="AP1550" s="211"/>
      <c r="AQ1550" s="202"/>
    </row>
    <row r="1551" spans="1:43" x14ac:dyDescent="0.25">
      <c r="A1551" s="370"/>
      <c r="B1551" s="355"/>
      <c r="C1551" s="353"/>
      <c r="D1551" s="341"/>
      <c r="E1551" s="344"/>
      <c r="F1551" s="7" t="s">
        <v>599</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v>28317.72</v>
      </c>
      <c r="AN1551" s="192"/>
      <c r="AO1551" s="202"/>
      <c r="AP1551" s="211"/>
      <c r="AQ1551" s="202"/>
    </row>
    <row r="1552" spans="1:43" x14ac:dyDescent="0.25">
      <c r="A1552" s="370"/>
      <c r="B1552" s="355"/>
      <c r="C1552" s="353"/>
      <c r="D1552" s="341"/>
      <c r="E1552" s="344"/>
      <c r="F1552" s="7" t="s">
        <v>601</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v>5000</v>
      </c>
      <c r="AN1552" s="192"/>
      <c r="AO1552" s="202"/>
      <c r="AP1552" s="211"/>
      <c r="AQ1552" s="202"/>
    </row>
    <row r="1553" spans="1:43" x14ac:dyDescent="0.25">
      <c r="A1553" s="370"/>
      <c r="B1553" s="355"/>
      <c r="C1553" s="353"/>
      <c r="D1553" s="341"/>
      <c r="E1553" s="344"/>
      <c r="F1553" s="7" t="s">
        <v>602</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v>120000</v>
      </c>
      <c r="AN1553" s="192"/>
      <c r="AO1553" s="202"/>
      <c r="AP1553" s="211"/>
      <c r="AQ1553" s="202"/>
    </row>
    <row r="1554" spans="1:43" x14ac:dyDescent="0.25">
      <c r="A1554" s="370"/>
      <c r="B1554" s="355"/>
      <c r="C1554" s="353"/>
      <c r="D1554" s="341"/>
      <c r="E1554" s="344"/>
      <c r="F1554" s="7" t="s">
        <v>603</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v>80000</v>
      </c>
      <c r="AN1554" s="192"/>
      <c r="AO1554" s="202">
        <v>1</v>
      </c>
      <c r="AP1554" s="211">
        <v>40000</v>
      </c>
      <c r="AQ1554" s="202" t="s">
        <v>1223</v>
      </c>
    </row>
    <row r="1555" spans="1:43" x14ac:dyDescent="0.25">
      <c r="A1555" s="371"/>
      <c r="B1555" s="356"/>
      <c r="C1555" s="357"/>
      <c r="D1555" s="342"/>
      <c r="E1555" s="345"/>
      <c r="F1555" s="7" t="s">
        <v>604</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v>250000</v>
      </c>
      <c r="AN1555" s="192"/>
      <c r="AO1555" s="202">
        <v>4</v>
      </c>
      <c r="AP1555" s="211">
        <v>200000</v>
      </c>
      <c r="AQ1555" s="202" t="s">
        <v>1223</v>
      </c>
    </row>
    <row r="1556" spans="1:43" x14ac:dyDescent="0.25">
      <c r="A1556" s="69"/>
      <c r="B1556" s="23" t="s">
        <v>16</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94">
        <f>SUM(AM1549:AM1555)</f>
        <v>1213317.72</v>
      </c>
      <c r="AN1556" s="193">
        <f>AM1556/E1549</f>
        <v>1</v>
      </c>
      <c r="AO1556" s="202"/>
      <c r="AP1556" s="211"/>
      <c r="AQ1556" s="202"/>
    </row>
    <row r="1557" spans="1:43" x14ac:dyDescent="0.25">
      <c r="A1557" s="369">
        <v>179</v>
      </c>
      <c r="B1557" s="354" t="s">
        <v>606</v>
      </c>
      <c r="C1557" s="352" t="s">
        <v>596</v>
      </c>
      <c r="D1557" s="340" t="s">
        <v>1135</v>
      </c>
      <c r="E1557" s="343">
        <v>2054391.7300000002</v>
      </c>
      <c r="F1557" s="7" t="s">
        <v>605</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8">
        <v>63491.53</v>
      </c>
      <c r="AN1557" s="192"/>
      <c r="AO1557" s="202"/>
      <c r="AP1557" s="211"/>
      <c r="AQ1557" s="202"/>
    </row>
    <row r="1558" spans="1:43" x14ac:dyDescent="0.25">
      <c r="A1558" s="370"/>
      <c r="B1558" s="355"/>
      <c r="C1558" s="353"/>
      <c r="D1558" s="353"/>
      <c r="E1558" s="344"/>
      <c r="F1558" s="7" t="s">
        <v>82</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8">
        <v>250000</v>
      </c>
      <c r="AN1558" s="192"/>
      <c r="AO1558" s="202"/>
      <c r="AP1558" s="211"/>
      <c r="AQ1558" s="202"/>
    </row>
    <row r="1559" spans="1:43" x14ac:dyDescent="0.25">
      <c r="A1559" s="370"/>
      <c r="B1559" s="355"/>
      <c r="C1559" s="353"/>
      <c r="D1559" s="353"/>
      <c r="E1559" s="344"/>
      <c r="F1559" s="7" t="s">
        <v>1224</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8">
        <v>361931.41</v>
      </c>
      <c r="AN1559" s="192"/>
      <c r="AO1559" s="202"/>
      <c r="AP1559" s="211"/>
      <c r="AQ1559" s="202"/>
    </row>
    <row r="1560" spans="1:43" x14ac:dyDescent="0.25">
      <c r="A1560" s="370"/>
      <c r="B1560" s="355"/>
      <c r="C1560" s="353"/>
      <c r="D1560" s="353"/>
      <c r="E1560" s="344"/>
      <c r="F1560" s="7" t="s">
        <v>77</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8">
        <v>251477.02</v>
      </c>
      <c r="AN1560" s="192"/>
      <c r="AO1560" s="202"/>
      <c r="AP1560" s="211"/>
      <c r="AQ1560" s="202"/>
    </row>
    <row r="1561" spans="1:43" x14ac:dyDescent="0.25">
      <c r="A1561" s="370"/>
      <c r="B1561" s="355"/>
      <c r="C1561" s="353"/>
      <c r="D1561" s="353"/>
      <c r="E1561" s="344"/>
      <c r="F1561" s="7" t="s">
        <v>526</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8">
        <v>90000</v>
      </c>
      <c r="AN1561" s="192"/>
      <c r="AO1561" s="202"/>
      <c r="AP1561" s="211"/>
      <c r="AQ1561" s="202"/>
    </row>
    <row r="1562" spans="1:43" x14ac:dyDescent="0.25">
      <c r="A1562" s="370"/>
      <c r="B1562" s="355"/>
      <c r="C1562" s="353"/>
      <c r="D1562" s="353"/>
      <c r="E1562" s="344"/>
      <c r="F1562" s="7" t="s">
        <v>861</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8">
        <v>27000</v>
      </c>
      <c r="AN1562" s="192"/>
      <c r="AO1562" s="202"/>
      <c r="AP1562" s="211"/>
      <c r="AQ1562" s="202"/>
    </row>
    <row r="1563" spans="1:43" x14ac:dyDescent="0.25">
      <c r="A1563" s="371"/>
      <c r="B1563" s="356"/>
      <c r="C1563" s="357"/>
      <c r="D1563" s="357"/>
      <c r="E1563" s="345"/>
      <c r="F1563" s="7" t="s">
        <v>608</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8">
        <v>245491.77</v>
      </c>
      <c r="AN1563" s="192"/>
      <c r="AO1563" s="202">
        <v>1</v>
      </c>
      <c r="AP1563" s="211">
        <v>14512</v>
      </c>
      <c r="AQ1563" s="202"/>
    </row>
    <row r="1564" spans="1:43" x14ac:dyDescent="0.25">
      <c r="A1564" s="209"/>
      <c r="B1564" s="210"/>
      <c r="C1564" s="139"/>
      <c r="D1564" s="216"/>
      <c r="E1564" s="217"/>
      <c r="F1564" s="77" t="s">
        <v>54</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8">
        <v>650000</v>
      </c>
      <c r="AN1564" s="192"/>
      <c r="AO1564" s="202">
        <v>1</v>
      </c>
      <c r="AP1564" s="211">
        <v>50000</v>
      </c>
      <c r="AQ1564" s="202"/>
    </row>
    <row r="1565" spans="1:43" x14ac:dyDescent="0.25">
      <c r="A1565" s="209"/>
      <c r="B1565" s="210"/>
      <c r="C1565" s="139"/>
      <c r="D1565" s="216"/>
      <c r="E1565" s="217"/>
      <c r="F1565" s="77" t="s">
        <v>55</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8">
        <v>70000</v>
      </c>
      <c r="AN1565" s="192"/>
      <c r="AO1565" s="202"/>
      <c r="AP1565" s="211"/>
      <c r="AQ1565" s="202"/>
    </row>
    <row r="1566" spans="1:43" x14ac:dyDescent="0.25">
      <c r="A1566" s="209"/>
      <c r="B1566" s="210"/>
      <c r="C1566" s="139"/>
      <c r="D1566" s="216"/>
      <c r="E1566" s="217"/>
      <c r="F1566" s="77" t="s">
        <v>891</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8">
        <v>30000</v>
      </c>
      <c r="AN1566" s="192"/>
      <c r="AO1566" s="202"/>
      <c r="AP1566" s="211"/>
      <c r="AQ1566" s="202"/>
    </row>
    <row r="1567" spans="1:43" x14ac:dyDescent="0.25">
      <c r="A1567" s="209"/>
      <c r="B1567" s="210"/>
      <c r="C1567" s="139"/>
      <c r="D1567" s="216"/>
      <c r="E1567" s="217"/>
      <c r="F1567" s="77" t="s">
        <v>1225</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8">
        <v>15000</v>
      </c>
      <c r="AN1567" s="192"/>
      <c r="AO1567" s="202"/>
      <c r="AP1567" s="211"/>
      <c r="AQ1567" s="202"/>
    </row>
    <row r="1568" spans="1:43" x14ac:dyDescent="0.25">
      <c r="A1568" s="69"/>
      <c r="B1568" s="23" t="s">
        <v>16</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94">
        <f>SUM(AM1557:AM1567)</f>
        <v>2054391.73</v>
      </c>
      <c r="AN1568" s="193">
        <f>AM1568/E1557</f>
        <v>0.99999999999999989</v>
      </c>
      <c r="AO1568" s="202"/>
      <c r="AP1568" s="211"/>
      <c r="AQ1568" s="202"/>
    </row>
    <row r="1569" spans="1:43" x14ac:dyDescent="0.25">
      <c r="A1569" s="369">
        <v>180</v>
      </c>
      <c r="B1569" s="354" t="s">
        <v>609</v>
      </c>
      <c r="C1569" s="352" t="s">
        <v>610</v>
      </c>
      <c r="D1569" s="340" t="s">
        <v>909</v>
      </c>
      <c r="E1569" s="343">
        <v>2166710.38</v>
      </c>
      <c r="F1569" s="7" t="s">
        <v>32</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8">
        <v>1104897.3700000001</v>
      </c>
      <c r="AN1569" s="192"/>
      <c r="AO1569" s="202">
        <v>13</v>
      </c>
      <c r="AP1569" s="211">
        <v>1101945.06</v>
      </c>
      <c r="AQ1569" s="202" t="s">
        <v>1385</v>
      </c>
    </row>
    <row r="1570" spans="1:43" x14ac:dyDescent="0.25">
      <c r="A1570" s="370"/>
      <c r="B1570" s="355"/>
      <c r="C1570" s="353"/>
      <c r="D1570" s="341"/>
      <c r="E1570" s="344"/>
      <c r="F1570" s="7" t="s">
        <v>101</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8">
        <v>80000</v>
      </c>
      <c r="AN1570" s="192"/>
      <c r="AO1570" s="202">
        <v>1</v>
      </c>
      <c r="AP1570" s="211">
        <v>80000</v>
      </c>
      <c r="AQ1570" s="202"/>
    </row>
    <row r="1571" spans="1:43" x14ac:dyDescent="0.25">
      <c r="A1571" s="370"/>
      <c r="B1571" s="355"/>
      <c r="C1571" s="353"/>
      <c r="D1571" s="341"/>
      <c r="E1571" s="344"/>
      <c r="F1571" s="7" t="s">
        <v>25</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8">
        <v>100000</v>
      </c>
      <c r="AN1571" s="192"/>
      <c r="AO1571" s="202">
        <v>2</v>
      </c>
      <c r="AP1571" s="211">
        <v>100000</v>
      </c>
      <c r="AQ1571" s="202"/>
    </row>
    <row r="1572" spans="1:43" x14ac:dyDescent="0.25">
      <c r="A1572" s="370"/>
      <c r="B1572" s="355"/>
      <c r="C1572" s="353"/>
      <c r="D1572" s="341"/>
      <c r="E1572" s="344"/>
      <c r="F1572" s="7" t="s">
        <v>76</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8">
        <v>10000</v>
      </c>
      <c r="AN1572" s="192"/>
      <c r="AO1572" s="202">
        <v>1</v>
      </c>
      <c r="AP1572" s="211">
        <v>9838</v>
      </c>
      <c r="AQ1572" s="202"/>
    </row>
    <row r="1573" spans="1:43" x14ac:dyDescent="0.25">
      <c r="A1573" s="370"/>
      <c r="B1573" s="355"/>
      <c r="C1573" s="353"/>
      <c r="D1573" s="341"/>
      <c r="E1573" s="344"/>
      <c r="F1573" s="7" t="s">
        <v>122</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8">
        <v>538076.57999999996</v>
      </c>
      <c r="AN1573" s="192"/>
      <c r="AO1573" s="202">
        <v>3</v>
      </c>
      <c r="AP1573" s="211">
        <v>535409.93999999994</v>
      </c>
      <c r="AQ1573" s="202"/>
    </row>
    <row r="1574" spans="1:43" x14ac:dyDescent="0.25">
      <c r="A1574" s="371"/>
      <c r="B1574" s="356"/>
      <c r="C1574" s="357"/>
      <c r="D1574" s="342"/>
      <c r="E1574" s="345"/>
      <c r="F1574" s="7" t="s">
        <v>46</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8">
        <v>333736.43</v>
      </c>
      <c r="AN1574" s="192"/>
      <c r="AO1574" s="202">
        <v>5</v>
      </c>
      <c r="AP1574" s="211">
        <v>331989.14</v>
      </c>
      <c r="AQ1574" s="202"/>
    </row>
    <row r="1575" spans="1:43" x14ac:dyDescent="0.25">
      <c r="A1575" s="69"/>
      <c r="B1575" s="23" t="s">
        <v>16</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94">
        <f>SUM(AM1569:AM1574)</f>
        <v>2166710.3800000004</v>
      </c>
      <c r="AN1575" s="193">
        <f>AM1575/E1569</f>
        <v>1.0000000000000002</v>
      </c>
      <c r="AO1575" s="202"/>
      <c r="AP1575" s="211"/>
      <c r="AQ1575" s="202"/>
    </row>
    <row r="1576" spans="1:43" ht="15" customHeight="1" x14ac:dyDescent="0.25">
      <c r="A1576" s="369">
        <v>181</v>
      </c>
      <c r="B1576" s="354" t="s">
        <v>611</v>
      </c>
      <c r="C1576" s="352" t="s">
        <v>596</v>
      </c>
      <c r="D1576" s="340" t="s">
        <v>913</v>
      </c>
      <c r="E1576" s="180"/>
      <c r="F1576" s="7" t="s">
        <v>118</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8">
        <v>169136</v>
      </c>
      <c r="AN1576" s="192"/>
      <c r="AO1576" s="202">
        <v>2</v>
      </c>
      <c r="AP1576" s="211">
        <v>168570</v>
      </c>
      <c r="AQ1576" s="202" t="s">
        <v>1479</v>
      </c>
    </row>
    <row r="1577" spans="1:43" x14ac:dyDescent="0.25">
      <c r="A1577" s="370"/>
      <c r="B1577" s="355"/>
      <c r="C1577" s="353"/>
      <c r="D1577" s="353"/>
      <c r="E1577" s="142">
        <v>1014599.1499999999</v>
      </c>
      <c r="F1577" s="7" t="s">
        <v>116</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8">
        <v>43170</v>
      </c>
      <c r="AN1577" s="192"/>
      <c r="AO1577" s="202"/>
      <c r="AP1577" s="211"/>
      <c r="AQ1577" s="202"/>
    </row>
    <row r="1578" spans="1:43" x14ac:dyDescent="0.25">
      <c r="A1578" s="370"/>
      <c r="B1578" s="355"/>
      <c r="C1578" s="353"/>
      <c r="D1578" s="353"/>
      <c r="E1578" s="139"/>
      <c r="F1578" s="7" t="s">
        <v>171</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8">
        <v>172554</v>
      </c>
      <c r="AN1578" s="192"/>
      <c r="AO1578" s="202">
        <v>2</v>
      </c>
      <c r="AP1578" s="211">
        <v>30000</v>
      </c>
      <c r="AQ1578" s="202" t="s">
        <v>1862</v>
      </c>
    </row>
    <row r="1579" spans="1:43" x14ac:dyDescent="0.25">
      <c r="A1579" s="371"/>
      <c r="B1579" s="356"/>
      <c r="C1579" s="357"/>
      <c r="D1579" s="357"/>
      <c r="E1579" s="17"/>
      <c r="F1579" s="7" t="s">
        <v>113</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8">
        <v>107818</v>
      </c>
      <c r="AN1579" s="192"/>
      <c r="AO1579" s="202">
        <v>1</v>
      </c>
      <c r="AP1579" s="211">
        <v>70000</v>
      </c>
      <c r="AQ1579" s="202" t="s">
        <v>1863</v>
      </c>
    </row>
    <row r="1580" spans="1:43" x14ac:dyDescent="0.25">
      <c r="A1580" s="209"/>
      <c r="B1580" s="210"/>
      <c r="C1580" s="139"/>
      <c r="D1580" s="216"/>
      <c r="E1580" s="216"/>
      <c r="F1580" s="77" t="s">
        <v>115</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8">
        <v>107818</v>
      </c>
      <c r="AN1580" s="192"/>
      <c r="AO1580" s="202"/>
      <c r="AP1580" s="211"/>
      <c r="AQ1580" s="202"/>
    </row>
    <row r="1581" spans="1:43" x14ac:dyDescent="0.25">
      <c r="A1581" s="209"/>
      <c r="B1581" s="210"/>
      <c r="C1581" s="139"/>
      <c r="D1581" s="216"/>
      <c r="E1581" s="216"/>
      <c r="F1581" s="77" t="s">
        <v>131</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8">
        <v>414103</v>
      </c>
      <c r="AN1581" s="192"/>
      <c r="AO1581" s="202">
        <v>6</v>
      </c>
      <c r="AP1581" s="211">
        <v>413760</v>
      </c>
      <c r="AQ1581" s="202" t="s">
        <v>1864</v>
      </c>
    </row>
    <row r="1582" spans="1:43" x14ac:dyDescent="0.25">
      <c r="A1582" s="69"/>
      <c r="B1582" s="23" t="s">
        <v>16</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94">
        <f>SUM(AM1576:AM1581)</f>
        <v>1014599</v>
      </c>
      <c r="AN1582" s="193">
        <f>AM1582/E1577</f>
        <v>0.99999985215836229</v>
      </c>
      <c r="AO1582" s="202"/>
      <c r="AP1582" s="211"/>
      <c r="AQ1582" s="202"/>
    </row>
    <row r="1583" spans="1:43" x14ac:dyDescent="0.25">
      <c r="A1583" s="369">
        <v>182</v>
      </c>
      <c r="B1583" s="354" t="s">
        <v>612</v>
      </c>
      <c r="C1583" s="352" t="s">
        <v>596</v>
      </c>
      <c r="D1583" s="452" t="s">
        <v>900</v>
      </c>
      <c r="E1583" s="343">
        <v>1229716.48</v>
      </c>
      <c r="F1583" s="7" t="s">
        <v>118</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8">
        <v>96000</v>
      </c>
      <c r="AN1583" s="192"/>
      <c r="AO1583" s="202"/>
      <c r="AP1583" s="211"/>
      <c r="AQ1583" s="202"/>
    </row>
    <row r="1584" spans="1:43" x14ac:dyDescent="0.25">
      <c r="A1584" s="370"/>
      <c r="B1584" s="355"/>
      <c r="C1584" s="353"/>
      <c r="D1584" s="426"/>
      <c r="E1584" s="344"/>
      <c r="F1584" s="7" t="s">
        <v>116</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8">
        <v>172491</v>
      </c>
      <c r="AN1584" s="192"/>
      <c r="AO1584" s="202"/>
      <c r="AP1584" s="211"/>
      <c r="AQ1584" s="202"/>
    </row>
    <row r="1585" spans="1:43" x14ac:dyDescent="0.25">
      <c r="A1585" s="370"/>
      <c r="B1585" s="355"/>
      <c r="C1585" s="353"/>
      <c r="D1585" s="426"/>
      <c r="E1585" s="344"/>
      <c r="F1585" s="7" t="s">
        <v>171</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8">
        <v>50000</v>
      </c>
      <c r="AN1585" s="192"/>
      <c r="AO1585" s="202"/>
      <c r="AP1585" s="211"/>
      <c r="AQ1585" s="202"/>
    </row>
    <row r="1586" spans="1:43" x14ac:dyDescent="0.25">
      <c r="A1586" s="371"/>
      <c r="B1586" s="356"/>
      <c r="C1586" s="357"/>
      <c r="D1586" s="427"/>
      <c r="E1586" s="345"/>
      <c r="F1586" s="52" t="s">
        <v>113</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8">
        <v>15000</v>
      </c>
      <c r="AN1586" s="192"/>
      <c r="AO1586" s="202"/>
      <c r="AP1586" s="211"/>
      <c r="AQ1586" s="202"/>
    </row>
    <row r="1587" spans="1:43" x14ac:dyDescent="0.25">
      <c r="A1587" s="235"/>
      <c r="B1587" s="236"/>
      <c r="C1587" s="17"/>
      <c r="D1587" s="203"/>
      <c r="E1587" s="255"/>
      <c r="F1587" s="282" t="s">
        <v>115</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8">
        <v>324160</v>
      </c>
      <c r="AN1587" s="192"/>
      <c r="AO1587" s="202"/>
      <c r="AP1587" s="211"/>
      <c r="AQ1587" s="202"/>
    </row>
    <row r="1588" spans="1:43" x14ac:dyDescent="0.25">
      <c r="A1588" s="235"/>
      <c r="B1588" s="236"/>
      <c r="C1588" s="17"/>
      <c r="D1588" s="203"/>
      <c r="E1588" s="255"/>
      <c r="F1588" s="282" t="s">
        <v>131</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8">
        <v>420000</v>
      </c>
      <c r="AN1588" s="192"/>
      <c r="AO1588" s="202"/>
      <c r="AP1588" s="211"/>
      <c r="AQ1588" s="202"/>
    </row>
    <row r="1589" spans="1:43" x14ac:dyDescent="0.25">
      <c r="A1589" s="235"/>
      <c r="B1589" s="236"/>
      <c r="C1589" s="17"/>
      <c r="D1589" s="203"/>
      <c r="E1589" s="255"/>
      <c r="F1589" s="282" t="s">
        <v>117</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8">
        <v>92064</v>
      </c>
      <c r="AN1589" s="192"/>
      <c r="AO1589" s="202"/>
      <c r="AP1589" s="211"/>
      <c r="AQ1589" s="202"/>
    </row>
    <row r="1590" spans="1:43" x14ac:dyDescent="0.25">
      <c r="A1590" s="235"/>
      <c r="B1590" s="236"/>
      <c r="C1590" s="17"/>
      <c r="D1590" s="203"/>
      <c r="E1590" s="255"/>
      <c r="F1590" s="282" t="s">
        <v>258</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8">
        <v>35000</v>
      </c>
      <c r="AN1590" s="192"/>
      <c r="AO1590" s="202"/>
      <c r="AP1590" s="211"/>
      <c r="AQ1590" s="202"/>
    </row>
    <row r="1591" spans="1:43" x14ac:dyDescent="0.25">
      <c r="A1591" s="235"/>
      <c r="B1591" s="236"/>
      <c r="C1591" s="17"/>
      <c r="D1591" s="203"/>
      <c r="E1591" s="255"/>
      <c r="F1591" s="282" t="s">
        <v>278</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8">
        <v>25000</v>
      </c>
      <c r="AN1591" s="192"/>
      <c r="AO1591" s="202"/>
      <c r="AP1591" s="211"/>
      <c r="AQ1591" s="202"/>
    </row>
    <row r="1592" spans="1:43" x14ac:dyDescent="0.25">
      <c r="A1592" s="67"/>
      <c r="B1592" s="54" t="s">
        <v>16</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94">
        <f>SUM(AM1583:AM1591)</f>
        <v>1229715</v>
      </c>
      <c r="AN1592" s="193">
        <f>AM1592/E1583</f>
        <v>0.99999879647054901</v>
      </c>
      <c r="AO1592" s="202"/>
      <c r="AP1592" s="211"/>
      <c r="AQ1592" s="202"/>
    </row>
    <row r="1593" spans="1:43" x14ac:dyDescent="0.25">
      <c r="A1593" s="380">
        <v>183</v>
      </c>
      <c r="B1593" s="361" t="s">
        <v>613</v>
      </c>
      <c r="C1593" s="337" t="s">
        <v>596</v>
      </c>
      <c r="D1593" s="489" t="s">
        <v>1134</v>
      </c>
      <c r="E1593" s="453">
        <v>995757.41999999993</v>
      </c>
      <c r="F1593" s="190" t="s">
        <v>118</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97">
        <v>50000</v>
      </c>
      <c r="AN1593" s="195"/>
      <c r="AO1593" s="202"/>
      <c r="AP1593" s="211"/>
      <c r="AQ1593" s="202" t="s">
        <v>1226</v>
      </c>
    </row>
    <row r="1594" spans="1:43" x14ac:dyDescent="0.25">
      <c r="A1594" s="381"/>
      <c r="B1594" s="362"/>
      <c r="C1594" s="338"/>
      <c r="D1594" s="490"/>
      <c r="E1594" s="453"/>
      <c r="F1594" s="190" t="s">
        <v>116</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97">
        <v>136027</v>
      </c>
      <c r="AN1594" s="195"/>
      <c r="AO1594" s="202"/>
      <c r="AP1594" s="211"/>
      <c r="AQ1594" s="202" t="s">
        <v>1227</v>
      </c>
    </row>
    <row r="1595" spans="1:43" x14ac:dyDescent="0.25">
      <c r="A1595" s="381"/>
      <c r="B1595" s="362"/>
      <c r="C1595" s="338"/>
      <c r="D1595" s="490"/>
      <c r="E1595" s="453"/>
      <c r="F1595" s="190" t="s">
        <v>171</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97">
        <v>20000</v>
      </c>
      <c r="AN1595" s="195"/>
      <c r="AO1595" s="202"/>
      <c r="AP1595" s="211"/>
      <c r="AQ1595" s="202" t="s">
        <v>1228</v>
      </c>
    </row>
    <row r="1596" spans="1:43" x14ac:dyDescent="0.25">
      <c r="A1596" s="381"/>
      <c r="B1596" s="362"/>
      <c r="C1596" s="338"/>
      <c r="D1596" s="490"/>
      <c r="E1596" s="453"/>
      <c r="F1596" s="190" t="s">
        <v>113</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97">
        <v>45787</v>
      </c>
      <c r="AN1596" s="195"/>
      <c r="AO1596" s="202"/>
      <c r="AP1596" s="211"/>
      <c r="AQ1596" s="202"/>
    </row>
    <row r="1597" spans="1:43" x14ac:dyDescent="0.25">
      <c r="A1597" s="381"/>
      <c r="B1597" s="362"/>
      <c r="C1597" s="338"/>
      <c r="D1597" s="490"/>
      <c r="E1597" s="453"/>
      <c r="F1597" s="190" t="s">
        <v>115</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97">
        <v>20000</v>
      </c>
      <c r="AN1597" s="195"/>
      <c r="AO1597" s="202"/>
      <c r="AP1597" s="211"/>
      <c r="AQ1597" s="202"/>
    </row>
    <row r="1598" spans="1:43" x14ac:dyDescent="0.25">
      <c r="A1598" s="381"/>
      <c r="B1598" s="362"/>
      <c r="C1598" s="338"/>
      <c r="D1598" s="490"/>
      <c r="E1598" s="453"/>
      <c r="F1598" s="190" t="s">
        <v>131</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97">
        <v>198043</v>
      </c>
      <c r="AN1598" s="195"/>
      <c r="AO1598" s="202"/>
      <c r="AP1598" s="211"/>
      <c r="AQ1598" s="202"/>
    </row>
    <row r="1599" spans="1:43" x14ac:dyDescent="0.25">
      <c r="A1599" s="381"/>
      <c r="B1599" s="362"/>
      <c r="C1599" s="338"/>
      <c r="D1599" s="490"/>
      <c r="E1599" s="453"/>
      <c r="F1599" s="190" t="s">
        <v>117</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97">
        <v>480000</v>
      </c>
      <c r="AN1599" s="195"/>
      <c r="AO1599" s="202"/>
      <c r="AP1599" s="211"/>
      <c r="AQ1599" s="202"/>
    </row>
    <row r="1600" spans="1:43" x14ac:dyDescent="0.25">
      <c r="A1600" s="381"/>
      <c r="B1600" s="362"/>
      <c r="C1600" s="338"/>
      <c r="D1600" s="490"/>
      <c r="E1600" s="453"/>
      <c r="F1600" s="190" t="s">
        <v>258</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97">
        <v>20000</v>
      </c>
      <c r="AN1600" s="195"/>
      <c r="AO1600" s="202"/>
      <c r="AP1600" s="211"/>
      <c r="AQ1600" s="202"/>
    </row>
    <row r="1601" spans="1:43" x14ac:dyDescent="0.25">
      <c r="A1601" s="382"/>
      <c r="B1601" s="363"/>
      <c r="C1601" s="339"/>
      <c r="D1601" s="491"/>
      <c r="E1601" s="453"/>
      <c r="F1601" s="190" t="s">
        <v>278</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97">
        <v>25000</v>
      </c>
      <c r="AN1601" s="195"/>
      <c r="AO1601" s="202"/>
      <c r="AP1601" s="211"/>
      <c r="AQ1601" s="202"/>
    </row>
    <row r="1602" spans="1:43" x14ac:dyDescent="0.25">
      <c r="A1602" s="68"/>
      <c r="B1602" s="21" t="s">
        <v>16</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94">
        <f>SUM(AM1593:AM1601)</f>
        <v>994857</v>
      </c>
      <c r="AN1602" s="193">
        <f>AM1602/E1593</f>
        <v>0.99909574361996722</v>
      </c>
      <c r="AO1602" s="202"/>
      <c r="AP1602" s="211"/>
      <c r="AQ1602" s="202"/>
    </row>
    <row r="1603" spans="1:43" x14ac:dyDescent="0.25">
      <c r="A1603" s="369">
        <v>184</v>
      </c>
      <c r="B1603" s="354" t="s">
        <v>615</v>
      </c>
      <c r="C1603" s="352" t="s">
        <v>616</v>
      </c>
      <c r="D1603" s="340" t="s">
        <v>813</v>
      </c>
      <c r="E1603" s="343">
        <v>1315505.6299999999</v>
      </c>
      <c r="F1603" s="7" t="s">
        <v>387</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f>SUM(G1603:N1603)</f>
        <v>429709</v>
      </c>
      <c r="AN1603" s="192"/>
      <c r="AO1603" s="202">
        <v>7</v>
      </c>
      <c r="AP1603" s="211">
        <v>484337</v>
      </c>
      <c r="AQ1603" s="211" t="s">
        <v>1643</v>
      </c>
    </row>
    <row r="1604" spans="1:43" x14ac:dyDescent="0.25">
      <c r="A1604" s="370"/>
      <c r="B1604" s="355"/>
      <c r="C1604" s="353"/>
      <c r="D1604" s="341"/>
      <c r="E1604" s="344"/>
      <c r="F1604" s="7" t="s">
        <v>614</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v>292000</v>
      </c>
      <c r="AN1604" s="192"/>
      <c r="AO1604" s="202">
        <v>1</v>
      </c>
      <c r="AP1604" s="211">
        <v>200000</v>
      </c>
      <c r="AQ1604" s="202" t="s">
        <v>1288</v>
      </c>
    </row>
    <row r="1605" spans="1:43" x14ac:dyDescent="0.25">
      <c r="A1605" s="370"/>
      <c r="B1605" s="355"/>
      <c r="C1605" s="353"/>
      <c r="D1605" s="341"/>
      <c r="E1605" s="344"/>
      <c r="F1605" s="7" t="s">
        <v>390</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8">
        <f t="shared" ref="AM1605:AM1607" si="26">SUM(G1605:N1605)</f>
        <v>360956</v>
      </c>
      <c r="AN1605" s="197"/>
      <c r="AO1605" s="202">
        <v>8</v>
      </c>
      <c r="AP1605" s="211">
        <v>360933</v>
      </c>
      <c r="AQ1605" s="202"/>
    </row>
    <row r="1606" spans="1:43" x14ac:dyDescent="0.25">
      <c r="A1606" s="370"/>
      <c r="B1606" s="355"/>
      <c r="C1606" s="353"/>
      <c r="D1606" s="341"/>
      <c r="E1606" s="344"/>
      <c r="F1606" s="7" t="s">
        <v>584</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8">
        <f t="shared" si="26"/>
        <v>137507</v>
      </c>
      <c r="AN1606" s="197"/>
      <c r="AO1606" s="202"/>
      <c r="AP1606" s="211"/>
      <c r="AQ1606" s="202"/>
    </row>
    <row r="1607" spans="1:43" x14ac:dyDescent="0.25">
      <c r="A1607" s="371"/>
      <c r="B1607" s="356"/>
      <c r="C1607" s="357"/>
      <c r="D1607" s="342"/>
      <c r="E1607" s="345"/>
      <c r="F1607" s="7" t="s">
        <v>617</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8">
        <f t="shared" si="26"/>
        <v>95131</v>
      </c>
      <c r="AN1607" s="197"/>
      <c r="AO1607" s="202">
        <v>1</v>
      </c>
      <c r="AP1607" s="211">
        <v>90000</v>
      </c>
      <c r="AQ1607" s="202" t="s">
        <v>1158</v>
      </c>
    </row>
    <row r="1608" spans="1:43" x14ac:dyDescent="0.25">
      <c r="A1608" s="70"/>
      <c r="B1608" s="56" t="s">
        <v>16</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f>SUM(AM1603:AM1607)</f>
        <v>1315303</v>
      </c>
      <c r="AN1608" s="198">
        <f>AM1608/E1603</f>
        <v>0.99984596797202618</v>
      </c>
      <c r="AO1608" s="202"/>
      <c r="AP1608" s="211"/>
      <c r="AQ1608" s="202"/>
    </row>
    <row r="1609" spans="1:43" x14ac:dyDescent="0.25">
      <c r="A1609" s="369">
        <v>185</v>
      </c>
      <c r="B1609" s="354" t="s">
        <v>619</v>
      </c>
      <c r="C1609" s="352" t="s">
        <v>620</v>
      </c>
      <c r="D1609" s="340" t="s">
        <v>814</v>
      </c>
      <c r="E1609" s="343">
        <v>2341534.25</v>
      </c>
      <c r="F1609" s="7" t="s">
        <v>556</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f>SUM(G1609:N1609)</f>
        <v>300000</v>
      </c>
      <c r="AN1609" s="192"/>
      <c r="AO1609" s="202">
        <v>7</v>
      </c>
      <c r="AP1609" s="211">
        <v>430000</v>
      </c>
      <c r="AQ1609" s="202" t="s">
        <v>1794</v>
      </c>
    </row>
    <row r="1610" spans="1:43" x14ac:dyDescent="0.25">
      <c r="A1610" s="370"/>
      <c r="B1610" s="355"/>
      <c r="C1610" s="353"/>
      <c r="D1610" s="341"/>
      <c r="E1610" s="344"/>
      <c r="F1610" s="7" t="s">
        <v>618</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f t="shared" ref="AM1610:AM1615" si="27">SUM(G1610:N1610)</f>
        <v>315869.89</v>
      </c>
      <c r="AN1610" s="192"/>
      <c r="AO1610" s="202">
        <v>3</v>
      </c>
      <c r="AP1610" s="211">
        <v>313047</v>
      </c>
      <c r="AQ1610" s="202" t="s">
        <v>1476</v>
      </c>
    </row>
    <row r="1611" spans="1:43" x14ac:dyDescent="0.25">
      <c r="A1611" s="370"/>
      <c r="B1611" s="355"/>
      <c r="C1611" s="353"/>
      <c r="D1611" s="341"/>
      <c r="E1611" s="344"/>
      <c r="F1611" s="7" t="s">
        <v>121</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f t="shared" si="27"/>
        <v>120000</v>
      </c>
      <c r="AN1611" s="192"/>
      <c r="AO1611" s="202">
        <v>3</v>
      </c>
      <c r="AP1611" s="211">
        <v>120000</v>
      </c>
      <c r="AQ1611" s="202"/>
    </row>
    <row r="1612" spans="1:43" x14ac:dyDescent="0.25">
      <c r="A1612" s="370"/>
      <c r="B1612" s="355"/>
      <c r="C1612" s="353"/>
      <c r="D1612" s="341"/>
      <c r="E1612" s="344"/>
      <c r="F1612" s="7" t="s">
        <v>621</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v>640000</v>
      </c>
      <c r="AN1612" s="192"/>
      <c r="AO1612" s="202">
        <v>16</v>
      </c>
      <c r="AP1612" s="211">
        <v>639822.27</v>
      </c>
      <c r="AQ1612" s="202"/>
    </row>
    <row r="1613" spans="1:43" x14ac:dyDescent="0.25">
      <c r="A1613" s="370"/>
      <c r="B1613" s="355"/>
      <c r="C1613" s="353"/>
      <c r="D1613" s="341"/>
      <c r="E1613" s="344"/>
      <c r="F1613" s="7" t="s">
        <v>622</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f t="shared" si="27"/>
        <v>130239.99</v>
      </c>
      <c r="AN1613" s="192"/>
      <c r="AO1613" s="202">
        <v>1</v>
      </c>
      <c r="AP1613" s="211">
        <v>64735</v>
      </c>
      <c r="AQ1613" s="202" t="s">
        <v>1412</v>
      </c>
    </row>
    <row r="1614" spans="1:43" x14ac:dyDescent="0.25">
      <c r="A1614" s="370"/>
      <c r="B1614" s="355"/>
      <c r="C1614" s="353"/>
      <c r="D1614" s="341"/>
      <c r="E1614" s="344"/>
      <c r="F1614" s="7" t="s">
        <v>623</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v>515424</v>
      </c>
      <c r="AN1614" s="192"/>
      <c r="AO1614" s="202">
        <v>5</v>
      </c>
      <c r="AP1614" s="211">
        <v>515423</v>
      </c>
      <c r="AQ1614" s="202"/>
    </row>
    <row r="1615" spans="1:43" x14ac:dyDescent="0.25">
      <c r="A1615" s="370"/>
      <c r="B1615" s="355"/>
      <c r="C1615" s="353"/>
      <c r="D1615" s="341"/>
      <c r="E1615" s="344"/>
      <c r="F1615" s="7" t="s">
        <v>26</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f t="shared" si="27"/>
        <v>180000</v>
      </c>
      <c r="AN1615" s="192"/>
      <c r="AO1615" s="202">
        <v>2</v>
      </c>
      <c r="AP1615" s="211">
        <v>177054</v>
      </c>
      <c r="AQ1615" s="202"/>
    </row>
    <row r="1616" spans="1:43" x14ac:dyDescent="0.25">
      <c r="A1616" s="371"/>
      <c r="B1616" s="356"/>
      <c r="C1616" s="357"/>
      <c r="D1616" s="342"/>
      <c r="E1616" s="345"/>
      <c r="F1616" s="7" t="s">
        <v>313</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v>140000</v>
      </c>
      <c r="AN1616" s="192"/>
      <c r="AO1616" s="202"/>
      <c r="AP1616" s="211"/>
      <c r="AQ1616" s="202"/>
    </row>
    <row r="1617" spans="1:43" x14ac:dyDescent="0.25">
      <c r="A1617" s="69"/>
      <c r="B1617" s="23" t="s">
        <v>16</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94">
        <f>SUM(AM1609:AM1616)</f>
        <v>2341533.88</v>
      </c>
      <c r="AN1617" s="193">
        <f>AM1617/E1609</f>
        <v>0.99999984198394698</v>
      </c>
      <c r="AO1617" s="202"/>
      <c r="AP1617" s="211"/>
      <c r="AQ1617" s="202"/>
    </row>
    <row r="1618" spans="1:43" x14ac:dyDescent="0.25">
      <c r="A1618" s="369">
        <v>186</v>
      </c>
      <c r="B1618" s="354" t="s">
        <v>624</v>
      </c>
      <c r="C1618" s="352" t="s">
        <v>625</v>
      </c>
      <c r="D1618" s="340" t="s">
        <v>815</v>
      </c>
      <c r="E1618" s="343">
        <v>2426193.39</v>
      </c>
      <c r="F1618" s="7" t="s">
        <v>25</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v>190000</v>
      </c>
      <c r="AN1618" s="192"/>
      <c r="AO1618" s="202">
        <v>3</v>
      </c>
      <c r="AP1618" s="211">
        <v>190000</v>
      </c>
      <c r="AQ1618" s="202"/>
    </row>
    <row r="1619" spans="1:43" x14ac:dyDescent="0.25">
      <c r="A1619" s="370"/>
      <c r="B1619" s="355"/>
      <c r="C1619" s="353"/>
      <c r="D1619" s="341"/>
      <c r="E1619" s="344"/>
      <c r="F1619" s="7" t="s">
        <v>48</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v>200000</v>
      </c>
      <c r="AN1619" s="192"/>
      <c r="AO1619" s="202">
        <v>1</v>
      </c>
      <c r="AP1619" s="211">
        <v>190889</v>
      </c>
      <c r="AQ1619" s="202"/>
    </row>
    <row r="1620" spans="1:43" x14ac:dyDescent="0.25">
      <c r="A1620" s="370"/>
      <c r="B1620" s="355"/>
      <c r="C1620" s="353"/>
      <c r="D1620" s="341"/>
      <c r="E1620" s="344"/>
      <c r="F1620" s="7" t="s">
        <v>101</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v>848433.64</v>
      </c>
      <c r="AN1620" s="192"/>
      <c r="AO1620" s="202">
        <v>21</v>
      </c>
      <c r="AP1620" s="211">
        <v>842284</v>
      </c>
      <c r="AQ1620" s="202"/>
    </row>
    <row r="1621" spans="1:43" x14ac:dyDescent="0.25">
      <c r="A1621" s="370"/>
      <c r="B1621" s="355"/>
      <c r="C1621" s="353"/>
      <c r="D1621" s="341"/>
      <c r="E1621" s="344"/>
      <c r="F1621" s="7" t="s">
        <v>46</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v>708878.86</v>
      </c>
      <c r="AN1621" s="192"/>
      <c r="AO1621" s="202">
        <v>5</v>
      </c>
      <c r="AP1621" s="211">
        <v>622734</v>
      </c>
      <c r="AQ1621" s="202"/>
    </row>
    <row r="1622" spans="1:43" x14ac:dyDescent="0.25">
      <c r="A1622" s="370"/>
      <c r="B1622" s="355"/>
      <c r="C1622" s="353"/>
      <c r="D1622" s="341"/>
      <c r="E1622" s="344"/>
      <c r="F1622" s="7" t="s">
        <v>626</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v>128880.89</v>
      </c>
      <c r="AN1622" s="192"/>
      <c r="AO1622" s="202">
        <v>1</v>
      </c>
      <c r="AP1622" s="211">
        <v>87155</v>
      </c>
      <c r="AQ1622" s="202"/>
    </row>
    <row r="1623" spans="1:43" x14ac:dyDescent="0.25">
      <c r="A1623" s="370"/>
      <c r="B1623" s="355"/>
      <c r="C1623" s="353"/>
      <c r="D1623" s="341"/>
      <c r="E1623" s="344"/>
      <c r="F1623" s="7" t="s">
        <v>627</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v>150000</v>
      </c>
      <c r="AN1623" s="192"/>
      <c r="AO1623" s="202"/>
      <c r="AP1623" s="211"/>
      <c r="AQ1623" s="202" t="s">
        <v>1323</v>
      </c>
    </row>
    <row r="1624" spans="1:43" x14ac:dyDescent="0.25">
      <c r="A1624" s="371"/>
      <c r="B1624" s="356"/>
      <c r="C1624" s="357"/>
      <c r="D1624" s="342"/>
      <c r="E1624" s="345"/>
      <c r="F1624" s="7" t="s">
        <v>53</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v>200000</v>
      </c>
      <c r="AN1624" s="192"/>
      <c r="AO1624" s="202">
        <v>1</v>
      </c>
      <c r="AP1624" s="211">
        <v>200000</v>
      </c>
      <c r="AQ1624" s="202"/>
    </row>
    <row r="1625" spans="1:43" x14ac:dyDescent="0.25">
      <c r="A1625" s="69"/>
      <c r="B1625" s="23" t="s">
        <v>16</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94">
        <f>SUM(AM1618:AM1624)</f>
        <v>2426193.3899999997</v>
      </c>
      <c r="AN1625" s="193">
        <f>AM1625/E1618</f>
        <v>0.99999999999999978</v>
      </c>
      <c r="AO1625" s="202"/>
      <c r="AP1625" s="211"/>
      <c r="AQ1625" s="202"/>
    </row>
    <row r="1626" spans="1:43" x14ac:dyDescent="0.25">
      <c r="A1626" s="369">
        <v>187</v>
      </c>
      <c r="B1626" s="354" t="s">
        <v>628</v>
      </c>
      <c r="C1626" s="352" t="s">
        <v>616</v>
      </c>
      <c r="D1626" s="485" t="s">
        <v>1133</v>
      </c>
      <c r="E1626" s="343">
        <v>2160835.4500000002</v>
      </c>
      <c r="F1626" s="7" t="s">
        <v>517</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f>SUM(G1626:N1626)</f>
        <v>244380.16</v>
      </c>
      <c r="AN1626" s="192"/>
      <c r="AO1626" s="202">
        <v>1</v>
      </c>
      <c r="AP1626" s="211">
        <v>199992</v>
      </c>
      <c r="AQ1626" s="202"/>
    </row>
    <row r="1627" spans="1:43" x14ac:dyDescent="0.25">
      <c r="A1627" s="370"/>
      <c r="B1627" s="355"/>
      <c r="C1627" s="353"/>
      <c r="D1627" s="426"/>
      <c r="E1627" s="344"/>
      <c r="F1627" s="7" t="s">
        <v>55</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f t="shared" ref="AM1627:AM1630" si="28">SUM(G1627:N1627)</f>
        <v>460000</v>
      </c>
      <c r="AN1627" s="192"/>
      <c r="AO1627" s="202">
        <v>12</v>
      </c>
      <c r="AP1627" s="211">
        <v>453937</v>
      </c>
      <c r="AQ1627" s="202"/>
    </row>
    <row r="1628" spans="1:43" x14ac:dyDescent="0.25">
      <c r="A1628" s="370"/>
      <c r="B1628" s="355"/>
      <c r="C1628" s="353"/>
      <c r="D1628" s="426"/>
      <c r="E1628" s="344"/>
      <c r="F1628" s="7" t="s">
        <v>372</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v>50000</v>
      </c>
      <c r="AN1628" s="192"/>
      <c r="AO1628" s="202"/>
      <c r="AP1628" s="211"/>
      <c r="AQ1628" s="202" t="s">
        <v>1160</v>
      </c>
    </row>
    <row r="1629" spans="1:43" x14ac:dyDescent="0.25">
      <c r="A1629" s="370"/>
      <c r="B1629" s="355"/>
      <c r="C1629" s="353"/>
      <c r="D1629" s="426"/>
      <c r="E1629" s="344"/>
      <c r="F1629" s="7" t="s">
        <v>81</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v>145500</v>
      </c>
      <c r="AN1629" s="192"/>
      <c r="AO1629" s="202">
        <v>3</v>
      </c>
      <c r="AP1629" s="211">
        <v>145500</v>
      </c>
      <c r="AQ1629" s="202" t="s">
        <v>1324</v>
      </c>
    </row>
    <row r="1630" spans="1:43" x14ac:dyDescent="0.25">
      <c r="A1630" s="370"/>
      <c r="B1630" s="355"/>
      <c r="C1630" s="353"/>
      <c r="D1630" s="426"/>
      <c r="E1630" s="344"/>
      <c r="F1630" s="7" t="s">
        <v>27</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f t="shared" si="28"/>
        <v>80169.759999999995</v>
      </c>
      <c r="AN1630" s="192"/>
      <c r="AO1630" s="202">
        <v>2</v>
      </c>
      <c r="AP1630" s="211">
        <v>79321.600000000006</v>
      </c>
      <c r="AQ1630" s="202"/>
    </row>
    <row r="1631" spans="1:43" x14ac:dyDescent="0.25">
      <c r="A1631" s="370"/>
      <c r="B1631" s="355"/>
      <c r="C1631" s="353"/>
      <c r="D1631" s="426"/>
      <c r="E1631" s="344"/>
      <c r="F1631" s="7" t="s">
        <v>213</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v>30195</v>
      </c>
      <c r="AN1631" s="192"/>
      <c r="AO1631" s="202"/>
      <c r="AP1631" s="211"/>
      <c r="AQ1631" s="202" t="s">
        <v>1413</v>
      </c>
    </row>
    <row r="1632" spans="1:43" x14ac:dyDescent="0.25">
      <c r="A1632" s="370"/>
      <c r="B1632" s="355"/>
      <c r="C1632" s="353"/>
      <c r="D1632" s="426"/>
      <c r="E1632" s="344"/>
      <c r="F1632" s="77" t="s">
        <v>107</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v>200000</v>
      </c>
      <c r="AN1632" s="192"/>
      <c r="AO1632" s="202"/>
      <c r="AP1632" s="211"/>
      <c r="AQ1632" s="202" t="s">
        <v>1325</v>
      </c>
    </row>
    <row r="1633" spans="1:43" x14ac:dyDescent="0.25">
      <c r="A1633" s="209"/>
      <c r="B1633" s="210"/>
      <c r="C1633" s="139"/>
      <c r="D1633" s="9"/>
      <c r="E1633" s="217"/>
      <c r="F1633" s="77" t="s">
        <v>218</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v>534465</v>
      </c>
      <c r="AN1633" s="192"/>
      <c r="AO1633" s="202"/>
      <c r="AP1633" s="211"/>
      <c r="AQ1633" s="202"/>
    </row>
    <row r="1634" spans="1:43" x14ac:dyDescent="0.25">
      <c r="A1634" s="209"/>
      <c r="B1634" s="210"/>
      <c r="C1634" s="139"/>
      <c r="D1634" s="9"/>
      <c r="E1634" s="217"/>
      <c r="F1634" s="77" t="s">
        <v>108</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v>264625.5</v>
      </c>
      <c r="AN1634" s="192"/>
      <c r="AO1634" s="202"/>
      <c r="AP1634" s="211"/>
      <c r="AQ1634" s="202" t="s">
        <v>1323</v>
      </c>
    </row>
    <row r="1635" spans="1:43" x14ac:dyDescent="0.25">
      <c r="A1635" s="209"/>
      <c r="B1635" s="210"/>
      <c r="C1635" s="139"/>
      <c r="D1635" s="9"/>
      <c r="E1635" s="217"/>
      <c r="F1635" s="77" t="s">
        <v>263</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v>151500</v>
      </c>
      <c r="AN1635" s="192"/>
      <c r="AO1635" s="202"/>
      <c r="AP1635" s="211"/>
      <c r="AQ1635" s="202"/>
    </row>
    <row r="1636" spans="1:43" x14ac:dyDescent="0.25">
      <c r="A1636" s="69"/>
      <c r="B1636" s="23" t="s">
        <v>16</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94">
        <f>SUM(AM1626:AM1635)</f>
        <v>2160835.42</v>
      </c>
      <c r="AN1636" s="193">
        <f>AM1636/E1626</f>
        <v>0.99999998611648089</v>
      </c>
      <c r="AO1636" s="202"/>
      <c r="AP1636" s="211"/>
      <c r="AQ1636" s="202"/>
    </row>
    <row r="1637" spans="1:43" x14ac:dyDescent="0.25">
      <c r="A1637" s="369">
        <v>188</v>
      </c>
      <c r="B1637" s="354" t="s">
        <v>629</v>
      </c>
      <c r="C1637" s="352" t="s">
        <v>630</v>
      </c>
      <c r="D1637" s="511" t="s">
        <v>910</v>
      </c>
      <c r="E1637" s="343">
        <v>2321954.2800000003</v>
      </c>
      <c r="F1637" s="7" t="s">
        <v>371</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f>G1637+H1637+I1637+J1637+K1637+L1637+M1637+N1637</f>
        <v>26251.86</v>
      </c>
      <c r="AN1637" s="199"/>
      <c r="AO1637" s="202"/>
      <c r="AP1637" s="211"/>
      <c r="AQ1637" s="202" t="s">
        <v>1703</v>
      </c>
    </row>
    <row r="1638" spans="1:43" x14ac:dyDescent="0.25">
      <c r="A1638" s="370"/>
      <c r="B1638" s="355"/>
      <c r="C1638" s="353"/>
      <c r="D1638" s="512"/>
      <c r="E1638" s="344"/>
      <c r="F1638" s="7" t="s">
        <v>24</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f>G1638+H1638+I1638+J1638+K1638+L1638+M1638+N1638</f>
        <v>295537.32</v>
      </c>
      <c r="AN1638" s="199"/>
      <c r="AO1638" s="202">
        <v>15</v>
      </c>
      <c r="AP1638" s="211">
        <v>225000</v>
      </c>
      <c r="AQ1638" s="202" t="s">
        <v>1704</v>
      </c>
    </row>
    <row r="1639" spans="1:43" x14ac:dyDescent="0.25">
      <c r="A1639" s="370"/>
      <c r="B1639" s="355"/>
      <c r="C1639" s="353"/>
      <c r="D1639" s="512"/>
      <c r="E1639" s="344"/>
      <c r="F1639" s="7" t="s">
        <v>77</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v>225000</v>
      </c>
      <c r="AN1639" s="199"/>
      <c r="AO1639" s="202"/>
      <c r="AP1639" s="211"/>
      <c r="AQ1639" s="202" t="s">
        <v>1705</v>
      </c>
    </row>
    <row r="1640" spans="1:43" x14ac:dyDescent="0.25">
      <c r="A1640" s="370"/>
      <c r="B1640" s="355"/>
      <c r="C1640" s="353"/>
      <c r="D1640" s="512"/>
      <c r="E1640" s="344"/>
      <c r="F1640" s="7" t="s">
        <v>76</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f>S1640+M1640</f>
        <v>230537.32</v>
      </c>
      <c r="AN1640" s="199"/>
      <c r="AO1640" s="202"/>
      <c r="AP1640" s="211"/>
      <c r="AQ1640" s="202" t="s">
        <v>1706</v>
      </c>
    </row>
    <row r="1641" spans="1:43" x14ac:dyDescent="0.25">
      <c r="A1641" s="371"/>
      <c r="B1641" s="356"/>
      <c r="C1641" s="357"/>
      <c r="D1641" s="513"/>
      <c r="E1641" s="345"/>
      <c r="F1641" s="7" t="s">
        <v>53</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f>G1641+H1641+I1641+J1641+K1641+L1641+M1641+N1641</f>
        <v>1000000</v>
      </c>
      <c r="AN1641" s="199"/>
      <c r="AO1641" s="202">
        <v>19</v>
      </c>
      <c r="AP1641" s="211">
        <v>948284</v>
      </c>
      <c r="AQ1641" s="202" t="s">
        <v>1707</v>
      </c>
    </row>
    <row r="1642" spans="1:43" x14ac:dyDescent="0.25">
      <c r="A1642" s="209"/>
      <c r="B1642" s="210"/>
      <c r="C1642" s="139"/>
      <c r="D1642" s="302"/>
      <c r="E1642" s="217"/>
      <c r="F1642" s="77" t="s">
        <v>51</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v>519552.37</v>
      </c>
      <c r="AN1642" s="199"/>
      <c r="AO1642" s="202">
        <v>5</v>
      </c>
      <c r="AP1642" s="211">
        <v>498637.82</v>
      </c>
      <c r="AQ1642" s="202" t="s">
        <v>1708</v>
      </c>
    </row>
    <row r="1643" spans="1:43" x14ac:dyDescent="0.25">
      <c r="A1643" s="69"/>
      <c r="B1643" s="23" t="s">
        <v>16</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94">
        <f>SUM(AM1637:AM1642)</f>
        <v>2296878.87</v>
      </c>
      <c r="AN1643" s="193">
        <f>AM1643/E1637</f>
        <v>0.9892007305156757</v>
      </c>
      <c r="AO1643" s="202"/>
      <c r="AP1643" s="211"/>
      <c r="AQ1643" s="202"/>
    </row>
    <row r="1644" spans="1:43" x14ac:dyDescent="0.25">
      <c r="A1644" s="369">
        <v>189</v>
      </c>
      <c r="B1644" s="354" t="s">
        <v>631</v>
      </c>
      <c r="C1644" s="352" t="s">
        <v>632</v>
      </c>
      <c r="D1644" s="486" t="s">
        <v>911</v>
      </c>
      <c r="E1644" s="430">
        <v>1673889.5300000003</v>
      </c>
      <c r="F1644" s="156" t="s">
        <v>145</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v>185484.61</v>
      </c>
      <c r="AN1644" s="192"/>
      <c r="AO1644" s="202">
        <v>6</v>
      </c>
      <c r="AP1644" s="211">
        <v>327016</v>
      </c>
      <c r="AQ1644" s="202" t="s">
        <v>1547</v>
      </c>
    </row>
    <row r="1645" spans="1:43" x14ac:dyDescent="0.25">
      <c r="A1645" s="370"/>
      <c r="B1645" s="355"/>
      <c r="C1645" s="353"/>
      <c r="D1645" s="487"/>
      <c r="E1645" s="431"/>
      <c r="F1645" s="156" t="s">
        <v>32</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v>533149.4</v>
      </c>
      <c r="AN1645" s="192"/>
      <c r="AO1645" s="202">
        <v>10</v>
      </c>
      <c r="AP1645" s="211">
        <v>393382</v>
      </c>
      <c r="AQ1645" s="202"/>
    </row>
    <row r="1646" spans="1:43" x14ac:dyDescent="0.25">
      <c r="A1646" s="370"/>
      <c r="B1646" s="355"/>
      <c r="C1646" s="353"/>
      <c r="D1646" s="487"/>
      <c r="E1646" s="431"/>
      <c r="F1646" s="156" t="s">
        <v>46</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v>222141.09</v>
      </c>
      <c r="AN1646" s="192"/>
      <c r="AO1646" s="202">
        <v>2</v>
      </c>
      <c r="AP1646" s="211">
        <v>199954</v>
      </c>
      <c r="AQ1646" s="202"/>
    </row>
    <row r="1647" spans="1:43" x14ac:dyDescent="0.25">
      <c r="A1647" s="370"/>
      <c r="B1647" s="355"/>
      <c r="C1647" s="353"/>
      <c r="D1647" s="487"/>
      <c r="E1647" s="431"/>
      <c r="F1647" s="156" t="s">
        <v>51</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v>259155.51</v>
      </c>
      <c r="AN1647" s="192"/>
      <c r="AO1647" s="202">
        <v>7</v>
      </c>
      <c r="AP1647" s="211">
        <v>224148</v>
      </c>
      <c r="AQ1647" s="202"/>
    </row>
    <row r="1648" spans="1:43" x14ac:dyDescent="0.25">
      <c r="A1648" s="370"/>
      <c r="B1648" s="355"/>
      <c r="C1648" s="353"/>
      <c r="D1648" s="487"/>
      <c r="E1648" s="431"/>
      <c r="F1648" s="156" t="s">
        <v>121</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v>111097.71</v>
      </c>
      <c r="AN1648" s="192"/>
      <c r="AO1648" s="202"/>
      <c r="AP1648" s="211"/>
      <c r="AQ1648" s="202"/>
    </row>
    <row r="1649" spans="1:43" x14ac:dyDescent="0.25">
      <c r="A1649" s="371"/>
      <c r="B1649" s="356"/>
      <c r="C1649" s="357"/>
      <c r="D1649" s="488"/>
      <c r="E1649" s="432"/>
      <c r="F1649" s="156" t="s">
        <v>108</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v>111097.71</v>
      </c>
      <c r="AN1649" s="192"/>
      <c r="AO1649" s="202">
        <v>4</v>
      </c>
      <c r="AP1649" s="211">
        <v>100000</v>
      </c>
      <c r="AQ1649" s="202"/>
    </row>
    <row r="1650" spans="1:43" x14ac:dyDescent="0.25">
      <c r="A1650" s="209"/>
      <c r="B1650" s="210"/>
      <c r="C1650" s="139"/>
      <c r="D1650" s="278"/>
      <c r="E1650" s="268"/>
      <c r="F1650" s="279" t="s">
        <v>626</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v>222141.06</v>
      </c>
      <c r="AN1650" s="192"/>
      <c r="AO1650" s="202"/>
      <c r="AP1650" s="211"/>
      <c r="AQ1650" s="202"/>
    </row>
    <row r="1651" spans="1:43" x14ac:dyDescent="0.25">
      <c r="A1651" s="209"/>
      <c r="B1651" s="210"/>
      <c r="C1651" s="139"/>
      <c r="D1651" s="278"/>
      <c r="E1651" s="268"/>
      <c r="F1651" s="279" t="s">
        <v>54</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v>29622.43</v>
      </c>
      <c r="AN1651" s="192"/>
      <c r="AO1651" s="202"/>
      <c r="AP1651" s="211"/>
      <c r="AQ1651" s="202"/>
    </row>
    <row r="1652" spans="1:43" x14ac:dyDescent="0.25">
      <c r="A1652" s="69"/>
      <c r="B1652" s="23" t="s">
        <v>16</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94">
        <f>SUM(AM1644:AM1651)</f>
        <v>1673889.5199999998</v>
      </c>
      <c r="AN1652" s="193">
        <f>AM1652/E1644</f>
        <v>0.99999999402588979</v>
      </c>
      <c r="AO1652" s="202"/>
      <c r="AP1652" s="211"/>
      <c r="AQ1652" s="202"/>
    </row>
    <row r="1653" spans="1:43" ht="15" customHeight="1" x14ac:dyDescent="0.25">
      <c r="A1653" s="369">
        <v>190</v>
      </c>
      <c r="B1653" s="354" t="s">
        <v>634</v>
      </c>
      <c r="C1653" s="352" t="s">
        <v>635</v>
      </c>
      <c r="D1653" s="340" t="s">
        <v>1132</v>
      </c>
      <c r="E1653" s="343">
        <v>2376022.31</v>
      </c>
      <c r="F1653" s="7" t="s">
        <v>633</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8">
        <f>N1653+M1653+L1653+K1653+J1653+I1653+H1653+G1653</f>
        <v>604735</v>
      </c>
      <c r="AN1653" s="192"/>
      <c r="AO1653" s="202">
        <v>4</v>
      </c>
      <c r="AP1653" s="211">
        <v>124937</v>
      </c>
      <c r="AQ1653" s="202" t="s">
        <v>1548</v>
      </c>
    </row>
    <row r="1654" spans="1:43" ht="15" customHeight="1" x14ac:dyDescent="0.25">
      <c r="A1654" s="370"/>
      <c r="B1654" s="355"/>
      <c r="C1654" s="353"/>
      <c r="D1654" s="353"/>
      <c r="E1654" s="344"/>
      <c r="F1654" s="7" t="s">
        <v>113</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8">
        <f t="shared" ref="AM1654:AM1655" si="29">N1654+M1654+L1654+K1654+J1654+I1654+H1654+G1654</f>
        <v>819318</v>
      </c>
      <c r="AN1654" s="192"/>
      <c r="AO1654" s="202">
        <v>15</v>
      </c>
      <c r="AP1654" s="211">
        <v>749990</v>
      </c>
      <c r="AQ1654" s="202" t="s">
        <v>1549</v>
      </c>
    </row>
    <row r="1655" spans="1:43" x14ac:dyDescent="0.25">
      <c r="A1655" s="370"/>
      <c r="B1655" s="355"/>
      <c r="C1655" s="353"/>
      <c r="D1655" s="353"/>
      <c r="E1655" s="344"/>
      <c r="F1655" s="7" t="s">
        <v>171</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8">
        <f t="shared" si="29"/>
        <v>795909</v>
      </c>
      <c r="AN1655" s="192"/>
      <c r="AO1655" s="202">
        <v>10</v>
      </c>
      <c r="AP1655" s="211">
        <v>651103.74</v>
      </c>
      <c r="AQ1655" s="202" t="s">
        <v>1808</v>
      </c>
    </row>
    <row r="1656" spans="1:43" x14ac:dyDescent="0.25">
      <c r="A1656" s="371"/>
      <c r="B1656" s="356"/>
      <c r="C1656" s="357"/>
      <c r="D1656" s="357"/>
      <c r="E1656" s="345"/>
      <c r="F1656" s="7" t="s">
        <v>118</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8">
        <v>156061</v>
      </c>
      <c r="AN1656" s="192"/>
      <c r="AO1656" s="202"/>
      <c r="AP1656" s="211"/>
      <c r="AQ1656" s="202" t="s">
        <v>1709</v>
      </c>
    </row>
    <row r="1657" spans="1:43" x14ac:dyDescent="0.25">
      <c r="A1657" s="69"/>
      <c r="B1657" s="23" t="s">
        <v>16</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94">
        <f>SUM(AM1653:AM1656)</f>
        <v>2376023</v>
      </c>
      <c r="AN1657" s="193">
        <f>AM1657/E1653</f>
        <v>1.0000002904013137</v>
      </c>
      <c r="AO1657" s="202"/>
      <c r="AP1657" s="211"/>
      <c r="AQ1657" s="202"/>
    </row>
    <row r="1658" spans="1:43" x14ac:dyDescent="0.25">
      <c r="A1658" s="369">
        <v>191</v>
      </c>
      <c r="B1658" s="354" t="s">
        <v>637</v>
      </c>
      <c r="C1658" s="352" t="s">
        <v>638</v>
      </c>
      <c r="D1658" s="340" t="s">
        <v>912</v>
      </c>
      <c r="E1658" s="430">
        <v>1765320.4</v>
      </c>
      <c r="F1658" s="7" t="s">
        <v>636</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v>680425.83</v>
      </c>
      <c r="AN1658" s="192"/>
      <c r="AO1658" s="202">
        <v>12</v>
      </c>
      <c r="AP1658" s="211">
        <v>677465</v>
      </c>
      <c r="AQ1658" s="202"/>
    </row>
    <row r="1659" spans="1:43" x14ac:dyDescent="0.25">
      <c r="A1659" s="370"/>
      <c r="B1659" s="355"/>
      <c r="C1659" s="353"/>
      <c r="D1659" s="341"/>
      <c r="E1659" s="431"/>
      <c r="F1659" s="7" t="s">
        <v>66</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v>280000</v>
      </c>
      <c r="AN1659" s="192"/>
      <c r="AO1659" s="202">
        <v>7</v>
      </c>
      <c r="AP1659" s="211">
        <v>280000</v>
      </c>
      <c r="AQ1659" s="202"/>
    </row>
    <row r="1660" spans="1:43" x14ac:dyDescent="0.25">
      <c r="A1660" s="370"/>
      <c r="B1660" s="355"/>
      <c r="C1660" s="353"/>
      <c r="D1660" s="341"/>
      <c r="E1660" s="431"/>
      <c r="F1660" s="7" t="s">
        <v>69</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v>471126.54</v>
      </c>
      <c r="AN1660" s="192"/>
      <c r="AO1660" s="202">
        <v>7</v>
      </c>
      <c r="AP1660" s="211">
        <v>328660</v>
      </c>
      <c r="AQ1660" s="202"/>
    </row>
    <row r="1661" spans="1:43" x14ac:dyDescent="0.25">
      <c r="A1661" s="370"/>
      <c r="B1661" s="355"/>
      <c r="C1661" s="353"/>
      <c r="D1661" s="341"/>
      <c r="E1661" s="431"/>
      <c r="F1661" s="7" t="s">
        <v>65</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v>60000</v>
      </c>
      <c r="AN1661" s="192"/>
      <c r="AO1661" s="202">
        <v>2</v>
      </c>
      <c r="AP1661" s="211">
        <v>60000</v>
      </c>
      <c r="AQ1661" s="202"/>
    </row>
    <row r="1662" spans="1:43" x14ac:dyDescent="0.25">
      <c r="A1662" s="370"/>
      <c r="B1662" s="355"/>
      <c r="C1662" s="353"/>
      <c r="D1662" s="341"/>
      <c r="E1662" s="431"/>
      <c r="F1662" s="7" t="s">
        <v>44</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v>74193.05</v>
      </c>
      <c r="AN1662" s="192"/>
      <c r="AO1662" s="202">
        <v>5</v>
      </c>
      <c r="AP1662" s="211">
        <v>74193.05</v>
      </c>
      <c r="AQ1662" s="202"/>
    </row>
    <row r="1663" spans="1:43" x14ac:dyDescent="0.25">
      <c r="A1663" s="370"/>
      <c r="B1663" s="355"/>
      <c r="C1663" s="353"/>
      <c r="D1663" s="341"/>
      <c r="E1663" s="431"/>
      <c r="F1663" s="7" t="s">
        <v>223</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v>40000</v>
      </c>
      <c r="AN1663" s="192"/>
      <c r="AO1663" s="202"/>
      <c r="AP1663" s="211"/>
      <c r="AQ1663" s="202"/>
    </row>
    <row r="1664" spans="1:43" x14ac:dyDescent="0.25">
      <c r="A1664" s="370"/>
      <c r="B1664" s="355"/>
      <c r="C1664" s="353"/>
      <c r="D1664" s="341"/>
      <c r="E1664" s="431"/>
      <c r="F1664" s="7" t="s">
        <v>639</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v>115500</v>
      </c>
      <c r="AN1664" s="192"/>
      <c r="AO1664" s="202"/>
      <c r="AP1664" s="211"/>
      <c r="AQ1664" s="202"/>
    </row>
    <row r="1665" spans="1:43" x14ac:dyDescent="0.25">
      <c r="A1665" s="370"/>
      <c r="B1665" s="355"/>
      <c r="C1665" s="353"/>
      <c r="D1665" s="341"/>
      <c r="E1665" s="431"/>
      <c r="F1665" s="7" t="s">
        <v>640</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v>11957.78</v>
      </c>
      <c r="AN1665" s="192"/>
      <c r="AO1665" s="202"/>
      <c r="AP1665" s="211"/>
      <c r="AQ1665" s="202" t="s">
        <v>1323</v>
      </c>
    </row>
    <row r="1666" spans="1:43" x14ac:dyDescent="0.25">
      <c r="A1666" s="370"/>
      <c r="B1666" s="355"/>
      <c r="C1666" s="353"/>
      <c r="D1666" s="341"/>
      <c r="E1666" s="431"/>
      <c r="F1666" s="7" t="s">
        <v>231</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v>6799.59</v>
      </c>
      <c r="AN1666" s="192"/>
      <c r="AO1666" s="202"/>
      <c r="AP1666" s="211"/>
      <c r="AQ1666" s="202" t="s">
        <v>1323</v>
      </c>
    </row>
    <row r="1667" spans="1:43" x14ac:dyDescent="0.25">
      <c r="A1667" s="370"/>
      <c r="B1667" s="355"/>
      <c r="C1667" s="353"/>
      <c r="D1667" s="341"/>
      <c r="E1667" s="431"/>
      <c r="F1667" s="7" t="s">
        <v>641</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v>4340.16</v>
      </c>
      <c r="AN1667" s="192"/>
      <c r="AO1667" s="202"/>
      <c r="AP1667" s="211"/>
      <c r="AQ1667" s="202" t="s">
        <v>1323</v>
      </c>
    </row>
    <row r="1668" spans="1:43" x14ac:dyDescent="0.25">
      <c r="A1668" s="370"/>
      <c r="B1668" s="355"/>
      <c r="C1668" s="353"/>
      <c r="D1668" s="341"/>
      <c r="E1668" s="431"/>
      <c r="F1668" s="7" t="s">
        <v>642</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v>14467.21</v>
      </c>
      <c r="AN1668" s="192"/>
      <c r="AO1668" s="202"/>
      <c r="AP1668" s="211"/>
      <c r="AQ1668" s="202" t="s">
        <v>1323</v>
      </c>
    </row>
    <row r="1669" spans="1:43" x14ac:dyDescent="0.25">
      <c r="A1669" s="371"/>
      <c r="B1669" s="356"/>
      <c r="C1669" s="357"/>
      <c r="D1669" s="342"/>
      <c r="E1669" s="432"/>
      <c r="F1669" s="7" t="s">
        <v>307</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v>6510.24</v>
      </c>
      <c r="AN1669" s="192"/>
      <c r="AO1669" s="202"/>
      <c r="AP1669" s="211"/>
      <c r="AQ1669" s="202" t="s">
        <v>1323</v>
      </c>
    </row>
    <row r="1670" spans="1:43" x14ac:dyDescent="0.25">
      <c r="A1670" s="69"/>
      <c r="B1670" s="23" t="s">
        <v>16</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94">
        <f>SUM(AM1658:AM1669)</f>
        <v>1765320.4</v>
      </c>
      <c r="AN1670" s="193">
        <f>AM1670/E1658</f>
        <v>1</v>
      </c>
      <c r="AO1670" s="202"/>
      <c r="AP1670" s="211"/>
      <c r="AQ1670" s="202"/>
    </row>
    <row r="1671" spans="1:43" ht="15" customHeight="1" x14ac:dyDescent="0.25">
      <c r="A1671" s="369">
        <v>192</v>
      </c>
      <c r="B1671" s="354" t="s">
        <v>643</v>
      </c>
      <c r="C1671" s="337" t="s">
        <v>644</v>
      </c>
      <c r="D1671" s="346" t="s">
        <v>825</v>
      </c>
      <c r="E1671" s="366">
        <v>1879972.25</v>
      </c>
      <c r="F1671" s="46" t="s">
        <v>556</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98">
        <v>220000</v>
      </c>
      <c r="AN1671" s="192"/>
      <c r="AO1671" s="202">
        <v>5</v>
      </c>
      <c r="AP1671" s="211">
        <v>270000</v>
      </c>
      <c r="AQ1671" s="202" t="s">
        <v>1652</v>
      </c>
    </row>
    <row r="1672" spans="1:43" x14ac:dyDescent="0.25">
      <c r="A1672" s="370"/>
      <c r="B1672" s="426"/>
      <c r="C1672" s="338"/>
      <c r="D1672" s="364"/>
      <c r="E1672" s="367"/>
      <c r="F1672" s="46" t="s">
        <v>122</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98">
        <v>270000</v>
      </c>
      <c r="AN1672" s="192"/>
      <c r="AO1672" s="202">
        <v>4</v>
      </c>
      <c r="AP1672" s="211">
        <v>219151</v>
      </c>
      <c r="AQ1672" s="202" t="s">
        <v>1653</v>
      </c>
    </row>
    <row r="1673" spans="1:43" x14ac:dyDescent="0.25">
      <c r="A1673" s="370"/>
      <c r="B1673" s="426"/>
      <c r="C1673" s="338"/>
      <c r="D1673" s="364"/>
      <c r="E1673" s="367"/>
      <c r="F1673" s="46" t="s">
        <v>621</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98">
        <v>468512.53</v>
      </c>
      <c r="AN1673" s="192"/>
      <c r="AO1673" s="202">
        <v>11</v>
      </c>
      <c r="AP1673" s="211">
        <v>440000</v>
      </c>
      <c r="AQ1673" s="202" t="s">
        <v>1654</v>
      </c>
    </row>
    <row r="1674" spans="1:43" x14ac:dyDescent="0.25">
      <c r="A1674" s="370"/>
      <c r="B1674" s="426"/>
      <c r="C1674" s="338"/>
      <c r="D1674" s="364"/>
      <c r="E1674" s="367"/>
      <c r="F1674" s="46" t="s">
        <v>313</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98">
        <v>150000</v>
      </c>
      <c r="AN1674" s="192"/>
      <c r="AO1674" s="202">
        <v>3</v>
      </c>
      <c r="AP1674" s="211">
        <v>150000</v>
      </c>
      <c r="AQ1674" s="202"/>
    </row>
    <row r="1675" spans="1:43" x14ac:dyDescent="0.25">
      <c r="A1675" s="370"/>
      <c r="B1675" s="426"/>
      <c r="C1675" s="338"/>
      <c r="D1675" s="364"/>
      <c r="E1675" s="367"/>
      <c r="F1675" s="46" t="s">
        <v>26</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98">
        <v>153739.10999999999</v>
      </c>
      <c r="AN1675" s="192"/>
      <c r="AO1675" s="202">
        <v>3</v>
      </c>
      <c r="AP1675" s="211">
        <v>133739.10999999999</v>
      </c>
      <c r="AQ1675" s="202" t="s">
        <v>1655</v>
      </c>
    </row>
    <row r="1676" spans="1:43" x14ac:dyDescent="0.25">
      <c r="A1676" s="370"/>
      <c r="B1676" s="426"/>
      <c r="C1676" s="338"/>
      <c r="D1676" s="364"/>
      <c r="E1676" s="367"/>
      <c r="F1676" s="46" t="s">
        <v>121</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98">
        <v>330000</v>
      </c>
      <c r="AN1676" s="192"/>
      <c r="AO1676" s="202">
        <v>9</v>
      </c>
      <c r="AP1676" s="211">
        <v>330000</v>
      </c>
      <c r="AQ1676" s="202" t="s">
        <v>1655</v>
      </c>
    </row>
    <row r="1677" spans="1:43" x14ac:dyDescent="0.25">
      <c r="A1677" s="370"/>
      <c r="B1677" s="426"/>
      <c r="C1677" s="338"/>
      <c r="D1677" s="364"/>
      <c r="E1677" s="367"/>
      <c r="F1677" s="46" t="s">
        <v>645</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98">
        <v>194575</v>
      </c>
      <c r="AN1677" s="192"/>
      <c r="AO1677" s="202">
        <v>1</v>
      </c>
      <c r="AP1677" s="211">
        <v>194575</v>
      </c>
      <c r="AQ1677" s="202" t="s">
        <v>1655</v>
      </c>
    </row>
    <row r="1678" spans="1:43" x14ac:dyDescent="0.25">
      <c r="A1678" s="370"/>
      <c r="B1678" s="426"/>
      <c r="C1678" s="338"/>
      <c r="D1678" s="364"/>
      <c r="E1678" s="367"/>
      <c r="F1678" s="46" t="s">
        <v>288</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98">
        <v>59835.53</v>
      </c>
      <c r="AN1678" s="192"/>
      <c r="AO1678" s="202">
        <v>1</v>
      </c>
      <c r="AP1678" s="211">
        <v>59835.53</v>
      </c>
      <c r="AQ1678" s="202" t="s">
        <v>1655</v>
      </c>
    </row>
    <row r="1679" spans="1:43" x14ac:dyDescent="0.25">
      <c r="A1679" s="371"/>
      <c r="B1679" s="427"/>
      <c r="C1679" s="339"/>
      <c r="D1679" s="365"/>
      <c r="E1679" s="368"/>
      <c r="F1679" s="46" t="s">
        <v>646</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98">
        <v>33310.15</v>
      </c>
      <c r="AN1679" s="192"/>
      <c r="AO1679" s="202"/>
      <c r="AP1679" s="211"/>
      <c r="AQ1679" s="202"/>
    </row>
    <row r="1680" spans="1:43" x14ac:dyDescent="0.25">
      <c r="A1680" s="69"/>
      <c r="B1680" s="23" t="s">
        <v>16</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94">
        <f>SUM(AM1671:AM1679)</f>
        <v>1879972.32</v>
      </c>
      <c r="AN1680" s="193">
        <f>AM1680/E1671</f>
        <v>1.0000000372345923</v>
      </c>
      <c r="AO1680" s="202"/>
      <c r="AP1680" s="211"/>
      <c r="AQ1680" s="202"/>
    </row>
    <row r="1681" spans="1:43" ht="15" customHeight="1" x14ac:dyDescent="0.25">
      <c r="A1681" s="369">
        <v>193</v>
      </c>
      <c r="B1681" s="361" t="s">
        <v>649</v>
      </c>
      <c r="C1681" s="337" t="s">
        <v>644</v>
      </c>
      <c r="D1681" s="346" t="s">
        <v>826</v>
      </c>
      <c r="E1681" s="366">
        <v>1641583.25</v>
      </c>
      <c r="F1681" s="46" t="s">
        <v>647</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98">
        <v>179417</v>
      </c>
      <c r="AN1681" s="192"/>
      <c r="AO1681" s="202">
        <v>7</v>
      </c>
      <c r="AP1681" s="211">
        <v>230000</v>
      </c>
      <c r="AQ1681" s="202" t="s">
        <v>1536</v>
      </c>
    </row>
    <row r="1682" spans="1:43" x14ac:dyDescent="0.25">
      <c r="A1682" s="370"/>
      <c r="B1682" s="436"/>
      <c r="C1682" s="338"/>
      <c r="D1682" s="364"/>
      <c r="E1682" s="367"/>
      <c r="F1682" s="46" t="s">
        <v>648</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98">
        <v>22427</v>
      </c>
      <c r="AN1682" s="192"/>
      <c r="AO1682" s="202">
        <v>2</v>
      </c>
      <c r="AP1682" s="211">
        <v>29934</v>
      </c>
      <c r="AQ1682" s="202" t="s">
        <v>1537</v>
      </c>
    </row>
    <row r="1683" spans="1:43" x14ac:dyDescent="0.25">
      <c r="A1683" s="370"/>
      <c r="B1683" s="436"/>
      <c r="C1683" s="338"/>
      <c r="D1683" s="364"/>
      <c r="E1683" s="367"/>
      <c r="F1683" s="46" t="s">
        <v>650</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98">
        <v>260000</v>
      </c>
      <c r="AN1683" s="192"/>
      <c r="AO1683" s="202">
        <v>9</v>
      </c>
      <c r="AP1683" s="211">
        <v>414000</v>
      </c>
      <c r="AQ1683" s="202" t="s">
        <v>1538</v>
      </c>
    </row>
    <row r="1684" spans="1:43" x14ac:dyDescent="0.25">
      <c r="A1684" s="370"/>
      <c r="B1684" s="436"/>
      <c r="C1684" s="338"/>
      <c r="D1684" s="364"/>
      <c r="E1684" s="367"/>
      <c r="F1684" s="46" t="s">
        <v>651</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98">
        <v>400000</v>
      </c>
      <c r="AN1684" s="192"/>
      <c r="AO1684" s="202">
        <v>5</v>
      </c>
      <c r="AP1684" s="211">
        <v>499937</v>
      </c>
      <c r="AQ1684" s="202" t="s">
        <v>1539</v>
      </c>
    </row>
    <row r="1685" spans="1:43" x14ac:dyDescent="0.25">
      <c r="A1685" s="371"/>
      <c r="B1685" s="437"/>
      <c r="C1685" s="339"/>
      <c r="D1685" s="365"/>
      <c r="E1685" s="368"/>
      <c r="F1685" s="46" t="s">
        <v>1090</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98">
        <f t="shared" ref="AM1685:AM1686" si="30">G1685+H1685+I1685+J1685+K1685+L1685+M1685+N1685</f>
        <v>296893.25</v>
      </c>
      <c r="AN1685" s="192"/>
      <c r="AO1685" s="202">
        <v>8</v>
      </c>
      <c r="AP1685" s="211">
        <v>287704.99</v>
      </c>
      <c r="AQ1685" s="202" t="s">
        <v>1540</v>
      </c>
    </row>
    <row r="1686" spans="1:43" x14ac:dyDescent="0.25">
      <c r="A1686" s="209"/>
      <c r="B1686" s="222"/>
      <c r="C1686" s="221"/>
      <c r="D1686" s="219"/>
      <c r="E1686" s="218"/>
      <c r="F1686" s="136" t="s">
        <v>652</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98">
        <f t="shared" si="30"/>
        <v>482846</v>
      </c>
      <c r="AN1686" s="192"/>
      <c r="AO1686" s="202">
        <v>8</v>
      </c>
      <c r="AP1686" s="211">
        <v>478751</v>
      </c>
      <c r="AQ1686" s="202" t="s">
        <v>1541</v>
      </c>
    </row>
    <row r="1687" spans="1:43" x14ac:dyDescent="0.25">
      <c r="A1687" s="69"/>
      <c r="B1687" s="23" t="s">
        <v>16</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94">
        <f>SUM(AM1681:AM1686)</f>
        <v>1641583.25</v>
      </c>
      <c r="AN1687" s="193">
        <f>AM1687/E1681</f>
        <v>1</v>
      </c>
      <c r="AO1687" s="202"/>
      <c r="AP1687" s="211"/>
      <c r="AQ1687" s="202"/>
    </row>
    <row r="1688" spans="1:43" ht="15" customHeight="1" x14ac:dyDescent="0.25">
      <c r="A1688" s="369">
        <v>194</v>
      </c>
      <c r="B1688" s="361" t="s">
        <v>656</v>
      </c>
      <c r="C1688" s="337" t="s">
        <v>644</v>
      </c>
      <c r="D1688" s="346" t="s">
        <v>827</v>
      </c>
      <c r="E1688" s="366">
        <v>2388201.9300000002</v>
      </c>
      <c r="F1688" s="46" t="s">
        <v>533</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98">
        <f>SUM(G1688:N1688)</f>
        <v>905155.97</v>
      </c>
      <c r="AN1688" s="192"/>
      <c r="AO1688" s="202">
        <v>11</v>
      </c>
      <c r="AP1688" s="211">
        <v>904500.68</v>
      </c>
      <c r="AQ1688" s="202" t="s">
        <v>1299</v>
      </c>
    </row>
    <row r="1689" spans="1:43" x14ac:dyDescent="0.25">
      <c r="A1689" s="370"/>
      <c r="B1689" s="436"/>
      <c r="C1689" s="436"/>
      <c r="D1689" s="364"/>
      <c r="E1689" s="367"/>
      <c r="F1689" s="46" t="s">
        <v>653</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98">
        <f t="shared" ref="AM1689:AM1693" si="31">SUM(G1689:N1689)</f>
        <v>178524.18</v>
      </c>
      <c r="AN1689" s="192"/>
      <c r="AO1689" s="202">
        <v>2</v>
      </c>
      <c r="AP1689" s="211">
        <v>178443</v>
      </c>
      <c r="AQ1689" s="202" t="s">
        <v>1399</v>
      </c>
    </row>
    <row r="1690" spans="1:43" x14ac:dyDescent="0.25">
      <c r="A1690" s="370"/>
      <c r="B1690" s="436"/>
      <c r="C1690" s="436"/>
      <c r="D1690" s="364"/>
      <c r="E1690" s="367"/>
      <c r="F1690" s="46" t="s">
        <v>654</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98">
        <f t="shared" si="31"/>
        <v>310000</v>
      </c>
      <c r="AN1690" s="192"/>
      <c r="AO1690" s="202">
        <v>4</v>
      </c>
      <c r="AP1690" s="211">
        <v>280000</v>
      </c>
      <c r="AQ1690" s="202" t="s">
        <v>1108</v>
      </c>
    </row>
    <row r="1691" spans="1:43" x14ac:dyDescent="0.25">
      <c r="A1691" s="370"/>
      <c r="B1691" s="436"/>
      <c r="C1691" s="436"/>
      <c r="D1691" s="364"/>
      <c r="E1691" s="367"/>
      <c r="F1691" s="46" t="s">
        <v>655</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98">
        <f t="shared" si="31"/>
        <v>360000</v>
      </c>
      <c r="AN1691" s="192"/>
      <c r="AO1691" s="202">
        <v>6</v>
      </c>
      <c r="AP1691" s="211">
        <v>520662.96</v>
      </c>
      <c r="AQ1691" s="202" t="s">
        <v>1300</v>
      </c>
    </row>
    <row r="1692" spans="1:43" x14ac:dyDescent="0.25">
      <c r="A1692" s="370"/>
      <c r="B1692" s="436"/>
      <c r="C1692" s="436"/>
      <c r="D1692" s="364"/>
      <c r="E1692" s="367"/>
      <c r="F1692" s="46" t="s">
        <v>391</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98">
        <v>150000</v>
      </c>
      <c r="AN1692" s="192"/>
      <c r="AO1692" s="202">
        <v>1</v>
      </c>
      <c r="AP1692" s="211">
        <v>48783</v>
      </c>
      <c r="AQ1692" s="202" t="s">
        <v>1400</v>
      </c>
    </row>
    <row r="1693" spans="1:43" x14ac:dyDescent="0.25">
      <c r="A1693" s="370"/>
      <c r="B1693" s="436"/>
      <c r="C1693" s="436"/>
      <c r="D1693" s="364"/>
      <c r="E1693" s="367"/>
      <c r="F1693" s="46" t="s">
        <v>657</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98">
        <f t="shared" si="31"/>
        <v>135000</v>
      </c>
      <c r="AN1693" s="192"/>
      <c r="AO1693" s="202">
        <v>5</v>
      </c>
      <c r="AP1693" s="211">
        <v>125000</v>
      </c>
      <c r="AQ1693" s="202" t="s">
        <v>1301</v>
      </c>
    </row>
    <row r="1694" spans="1:43" x14ac:dyDescent="0.25">
      <c r="A1694" s="370"/>
      <c r="B1694" s="436"/>
      <c r="C1694" s="436"/>
      <c r="D1694" s="364"/>
      <c r="E1694" s="367"/>
      <c r="F1694" s="46" t="s">
        <v>383</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98">
        <v>72521.78</v>
      </c>
      <c r="AN1694" s="192"/>
      <c r="AO1694" s="202"/>
      <c r="AP1694" s="211"/>
      <c r="AQ1694" s="202"/>
    </row>
    <row r="1695" spans="1:43" x14ac:dyDescent="0.25">
      <c r="A1695" s="370"/>
      <c r="B1695" s="436"/>
      <c r="C1695" s="436"/>
      <c r="D1695" s="364"/>
      <c r="E1695" s="367"/>
      <c r="F1695" s="46" t="s">
        <v>539</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98">
        <v>45000</v>
      </c>
      <c r="AN1695" s="192"/>
      <c r="AO1695" s="202"/>
      <c r="AP1695" s="211"/>
      <c r="AQ1695" s="202"/>
    </row>
    <row r="1696" spans="1:43" x14ac:dyDescent="0.25">
      <c r="A1696" s="370"/>
      <c r="B1696" s="436"/>
      <c r="C1696" s="436"/>
      <c r="D1696" s="364"/>
      <c r="E1696" s="367"/>
      <c r="F1696" s="46" t="s">
        <v>658</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98">
        <v>160000</v>
      </c>
      <c r="AN1696" s="192"/>
      <c r="AO1696" s="202"/>
      <c r="AP1696" s="211"/>
      <c r="AQ1696" s="202"/>
    </row>
    <row r="1697" spans="1:43" x14ac:dyDescent="0.25">
      <c r="A1697" s="371"/>
      <c r="B1697" s="437"/>
      <c r="C1697" s="437"/>
      <c r="D1697" s="365"/>
      <c r="E1697" s="368"/>
      <c r="F1697" s="46" t="s">
        <v>213</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98">
        <v>72000</v>
      </c>
      <c r="AN1697" s="192"/>
      <c r="AO1697" s="202"/>
      <c r="AP1697" s="211"/>
      <c r="AQ1697" s="202"/>
    </row>
    <row r="1698" spans="1:43" x14ac:dyDescent="0.25">
      <c r="A1698" s="69"/>
      <c r="B1698" s="23" t="s">
        <v>16</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94">
        <f>SUM(AM1688:AM1697)</f>
        <v>2388201.9299999997</v>
      </c>
      <c r="AN1698" s="193">
        <f>AM1698/E1688</f>
        <v>0.99999999999999978</v>
      </c>
      <c r="AO1698" s="202"/>
      <c r="AP1698" s="211"/>
      <c r="AQ1698" s="202"/>
    </row>
    <row r="1699" spans="1:43" ht="15" customHeight="1" x14ac:dyDescent="0.25">
      <c r="A1699" s="358">
        <v>195</v>
      </c>
      <c r="B1699" s="361" t="s">
        <v>662</v>
      </c>
      <c r="C1699" s="337" t="s">
        <v>644</v>
      </c>
      <c r="D1699" s="346" t="s">
        <v>828</v>
      </c>
      <c r="E1699" s="366">
        <v>2337944.31</v>
      </c>
      <c r="F1699" s="46" t="s">
        <v>659</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98">
        <f>AA1699</f>
        <v>0</v>
      </c>
      <c r="AN1699" s="192"/>
      <c r="AO1699" s="202"/>
      <c r="AP1699" s="211"/>
      <c r="AQ1699" s="202"/>
    </row>
    <row r="1700" spans="1:43" x14ac:dyDescent="0.25">
      <c r="A1700" s="359"/>
      <c r="B1700" s="362"/>
      <c r="C1700" s="338"/>
      <c r="D1700" s="364"/>
      <c r="E1700" s="367"/>
      <c r="F1700" s="46" t="s">
        <v>660</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98">
        <v>320000</v>
      </c>
      <c r="AN1700" s="192"/>
      <c r="AO1700" s="202">
        <v>8</v>
      </c>
      <c r="AP1700" s="211">
        <v>320000</v>
      </c>
      <c r="AQ1700" s="202" t="s">
        <v>1410</v>
      </c>
    </row>
    <row r="1701" spans="1:43" x14ac:dyDescent="0.25">
      <c r="A1701" s="359"/>
      <c r="B1701" s="362"/>
      <c r="C1701" s="338"/>
      <c r="D1701" s="364"/>
      <c r="E1701" s="367"/>
      <c r="F1701" s="46" t="s">
        <v>661</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98">
        <v>90000</v>
      </c>
      <c r="AN1701" s="192"/>
      <c r="AO1701" s="202">
        <v>6</v>
      </c>
      <c r="AP1701" s="211">
        <v>90000</v>
      </c>
      <c r="AQ1701" s="202" t="s">
        <v>1410</v>
      </c>
    </row>
    <row r="1702" spans="1:43" x14ac:dyDescent="0.25">
      <c r="A1702" s="359"/>
      <c r="B1702" s="362"/>
      <c r="C1702" s="338"/>
      <c r="D1702" s="364"/>
      <c r="E1702" s="367"/>
      <c r="F1702" s="46" t="s">
        <v>1239</v>
      </c>
      <c r="G1702" s="47"/>
      <c r="H1702" s="48"/>
      <c r="I1702" s="48"/>
      <c r="J1702" s="3"/>
      <c r="K1702" s="48"/>
      <c r="L1702" s="48"/>
      <c r="M1702" s="48"/>
      <c r="N1702" s="48"/>
      <c r="O1702" s="48"/>
      <c r="P1702" s="48"/>
      <c r="Q1702" s="48"/>
      <c r="R1702" s="48"/>
      <c r="S1702" s="48"/>
      <c r="T1702" s="48"/>
      <c r="U1702" s="48"/>
      <c r="V1702" s="48"/>
      <c r="W1702" s="48"/>
      <c r="X1702" s="48"/>
      <c r="Y1702" s="48"/>
      <c r="Z1702" s="48"/>
      <c r="AA1702" s="48">
        <v>96817</v>
      </c>
      <c r="AB1702" s="48"/>
      <c r="AC1702" s="48"/>
      <c r="AD1702" s="48"/>
      <c r="AE1702" s="48"/>
      <c r="AF1702" s="48"/>
      <c r="AG1702" s="48"/>
      <c r="AH1702" s="48"/>
      <c r="AI1702" s="48"/>
      <c r="AJ1702" s="48"/>
      <c r="AK1702" s="48"/>
      <c r="AL1702" s="48"/>
      <c r="AM1702" s="98">
        <f>AA1702</f>
        <v>96817</v>
      </c>
      <c r="AN1702" s="192"/>
      <c r="AO1702" s="202"/>
      <c r="AP1702" s="211"/>
      <c r="AQ1702" s="202"/>
    </row>
    <row r="1703" spans="1:43" x14ac:dyDescent="0.25">
      <c r="A1703" s="359"/>
      <c r="B1703" s="362"/>
      <c r="C1703" s="338"/>
      <c r="D1703" s="364"/>
      <c r="E1703" s="367"/>
      <c r="F1703" s="45" t="s">
        <v>663</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98">
        <v>310000</v>
      </c>
      <c r="AN1703" s="192"/>
      <c r="AO1703" s="202">
        <v>5</v>
      </c>
      <c r="AP1703" s="211">
        <v>310000</v>
      </c>
      <c r="AQ1703" s="202" t="s">
        <v>1410</v>
      </c>
    </row>
    <row r="1704" spans="1:43" x14ac:dyDescent="0.25">
      <c r="A1704" s="359"/>
      <c r="B1704" s="362"/>
      <c r="C1704" s="338"/>
      <c r="D1704" s="364"/>
      <c r="E1704" s="367"/>
      <c r="F1704" s="45" t="s">
        <v>1240</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138">
        <v>512007.31</v>
      </c>
      <c r="AN1704" s="192"/>
      <c r="AO1704" s="202">
        <v>3</v>
      </c>
      <c r="AP1704" s="211">
        <v>372660.04</v>
      </c>
      <c r="AQ1704" s="202" t="s">
        <v>1865</v>
      </c>
    </row>
    <row r="1705" spans="1:43" x14ac:dyDescent="0.25">
      <c r="A1705" s="359"/>
      <c r="B1705" s="362"/>
      <c r="C1705" s="338"/>
      <c r="D1705" s="364"/>
      <c r="E1705" s="367"/>
      <c r="F1705" s="45" t="s">
        <v>664</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98">
        <v>167637</v>
      </c>
      <c r="AN1705" s="192"/>
      <c r="AO1705" s="202">
        <v>3</v>
      </c>
      <c r="AP1705" s="211">
        <v>167637</v>
      </c>
      <c r="AQ1705" s="202" t="s">
        <v>1542</v>
      </c>
    </row>
    <row r="1706" spans="1:43" x14ac:dyDescent="0.25">
      <c r="A1706" s="360"/>
      <c r="B1706" s="363"/>
      <c r="C1706" s="339"/>
      <c r="D1706" s="365"/>
      <c r="E1706" s="368"/>
      <c r="F1706" s="45" t="s">
        <v>1241</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98">
        <f>AA1706</f>
        <v>415000</v>
      </c>
      <c r="AN1706" s="192"/>
      <c r="AO1706" s="202"/>
      <c r="AP1706" s="211"/>
      <c r="AQ1706" s="202"/>
    </row>
    <row r="1707" spans="1:43" x14ac:dyDescent="0.25">
      <c r="A1707" s="11"/>
      <c r="B1707" s="16" t="s">
        <v>16</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94">
        <f>SUM(AM1699:AM1706)</f>
        <v>1911461.31</v>
      </c>
      <c r="AN1707" s="193">
        <f>AM1707/E1699</f>
        <v>0.81758205352633062</v>
      </c>
      <c r="AO1707" s="202"/>
      <c r="AP1707" s="211"/>
      <c r="AQ1707" s="202"/>
    </row>
    <row r="1708" spans="1:43" ht="15" customHeight="1" x14ac:dyDescent="0.25">
      <c r="A1708" s="369">
        <v>196</v>
      </c>
      <c r="B1708" s="354" t="s">
        <v>665</v>
      </c>
      <c r="C1708" s="352" t="s">
        <v>666</v>
      </c>
      <c r="D1708" s="456" t="s">
        <v>1131</v>
      </c>
      <c r="E1708" s="336">
        <v>1364765.25</v>
      </c>
      <c r="F1708" s="8" t="s">
        <v>73</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8">
        <v>16591.64</v>
      </c>
      <c r="AN1708" s="192"/>
      <c r="AO1708" s="202">
        <v>1</v>
      </c>
      <c r="AP1708" s="211">
        <v>16582.189999999999</v>
      </c>
      <c r="AQ1708" s="202"/>
    </row>
    <row r="1709" spans="1:43" x14ac:dyDescent="0.25">
      <c r="A1709" s="370"/>
      <c r="B1709" s="355"/>
      <c r="C1709" s="353"/>
      <c r="D1709" s="457"/>
      <c r="E1709" s="336"/>
      <c r="F1709" s="78" t="s">
        <v>24</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8">
        <v>166227.37</v>
      </c>
      <c r="AN1709" s="192"/>
      <c r="AO1709" s="202">
        <v>3</v>
      </c>
      <c r="AP1709" s="211">
        <v>153583</v>
      </c>
      <c r="AQ1709" s="202" t="s">
        <v>1486</v>
      </c>
    </row>
    <row r="1710" spans="1:43" x14ac:dyDescent="0.25">
      <c r="A1710" s="370"/>
      <c r="B1710" s="355"/>
      <c r="C1710" s="353"/>
      <c r="D1710" s="457"/>
      <c r="E1710" s="336"/>
      <c r="F1710" s="78" t="s">
        <v>47</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8">
        <v>49871.65</v>
      </c>
      <c r="AN1710" s="192"/>
      <c r="AO1710" s="202">
        <v>1</v>
      </c>
      <c r="AP1710" s="211">
        <v>40000</v>
      </c>
      <c r="AQ1710" s="202" t="s">
        <v>1487</v>
      </c>
    </row>
    <row r="1711" spans="1:43" x14ac:dyDescent="0.25">
      <c r="A1711" s="370"/>
      <c r="B1711" s="355"/>
      <c r="C1711" s="353"/>
      <c r="D1711" s="457"/>
      <c r="E1711" s="336"/>
      <c r="F1711" s="78" t="s">
        <v>77</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8">
        <v>16618.82</v>
      </c>
      <c r="AN1711" s="192"/>
      <c r="AO1711" s="202"/>
      <c r="AP1711" s="211"/>
      <c r="AQ1711" s="202" t="s">
        <v>1488</v>
      </c>
    </row>
    <row r="1712" spans="1:43" x14ac:dyDescent="0.25">
      <c r="A1712" s="370"/>
      <c r="B1712" s="355"/>
      <c r="C1712" s="353"/>
      <c r="D1712" s="457"/>
      <c r="E1712" s="336"/>
      <c r="F1712" s="78" t="s">
        <v>218</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98">
        <v>149569.39000000001</v>
      </c>
      <c r="AN1712" s="192"/>
      <c r="AO1712" s="202"/>
      <c r="AP1712" s="211"/>
      <c r="AQ1712" s="202" t="s">
        <v>1488</v>
      </c>
    </row>
    <row r="1713" spans="1:43" x14ac:dyDescent="0.25">
      <c r="A1713" s="370"/>
      <c r="B1713" s="355"/>
      <c r="C1713" s="353"/>
      <c r="D1713" s="458"/>
      <c r="E1713" s="336"/>
      <c r="F1713" s="78" t="s">
        <v>81</v>
      </c>
      <c r="G1713" s="96"/>
      <c r="H1713" s="96"/>
      <c r="I1713" s="96"/>
      <c r="J1713" s="96"/>
      <c r="K1713" s="96"/>
      <c r="L1713" s="96"/>
      <c r="M1713" s="96"/>
      <c r="N1713" s="137"/>
      <c r="O1713" s="137"/>
      <c r="P1713" s="137"/>
      <c r="Q1713" s="137"/>
      <c r="R1713" s="137">
        <v>390117.63</v>
      </c>
      <c r="S1713" s="137"/>
      <c r="T1713" s="137"/>
      <c r="U1713" s="137"/>
      <c r="V1713" s="137"/>
      <c r="W1713" s="137"/>
      <c r="X1713" s="137" t="s">
        <v>1483</v>
      </c>
      <c r="Y1713" s="137"/>
      <c r="Z1713" s="137"/>
      <c r="AA1713" s="137"/>
      <c r="AB1713" s="137"/>
      <c r="AC1713" s="137"/>
      <c r="AD1713" s="137"/>
      <c r="AE1713" s="137"/>
      <c r="AF1713" s="137"/>
      <c r="AG1713" s="137"/>
      <c r="AH1713" s="137"/>
      <c r="AI1713" s="137"/>
      <c r="AJ1713" s="137"/>
      <c r="AK1713" s="137"/>
      <c r="AL1713" s="137"/>
      <c r="AM1713" s="98">
        <v>390117.63</v>
      </c>
      <c r="AN1713" s="192"/>
      <c r="AO1713" s="202">
        <v>1</v>
      </c>
      <c r="AP1713" s="211">
        <v>184809</v>
      </c>
      <c r="AQ1713" s="202" t="s">
        <v>1489</v>
      </c>
    </row>
    <row r="1714" spans="1:43" x14ac:dyDescent="0.25">
      <c r="A1714" s="209"/>
      <c r="B1714" s="210"/>
      <c r="C1714" s="139"/>
      <c r="D1714" s="238"/>
      <c r="E1714" s="239"/>
      <c r="F1714" s="78" t="s">
        <v>53</v>
      </c>
      <c r="G1714" s="96"/>
      <c r="H1714" s="96"/>
      <c r="I1714" s="96"/>
      <c r="J1714" s="96"/>
      <c r="K1714" s="96"/>
      <c r="L1714" s="96"/>
      <c r="M1714" s="96"/>
      <c r="N1714" s="137"/>
      <c r="O1714" s="137"/>
      <c r="P1714" s="137"/>
      <c r="Q1714" s="137"/>
      <c r="R1714" s="137">
        <v>149577.29</v>
      </c>
      <c r="S1714" s="137"/>
      <c r="T1714" s="137"/>
      <c r="U1714" s="137"/>
      <c r="V1714" s="137"/>
      <c r="W1714" s="137"/>
      <c r="X1714" s="137" t="s">
        <v>1484</v>
      </c>
      <c r="Y1714" s="137"/>
      <c r="Z1714" s="137"/>
      <c r="AA1714" s="137"/>
      <c r="AB1714" s="137"/>
      <c r="AC1714" s="137"/>
      <c r="AD1714" s="137"/>
      <c r="AE1714" s="137"/>
      <c r="AF1714" s="137"/>
      <c r="AG1714" s="137"/>
      <c r="AH1714" s="137"/>
      <c r="AI1714" s="137"/>
      <c r="AJ1714" s="137"/>
      <c r="AK1714" s="137"/>
      <c r="AL1714" s="137"/>
      <c r="AM1714" s="98">
        <v>149577.29</v>
      </c>
      <c r="AN1714" s="192"/>
      <c r="AO1714" s="202"/>
      <c r="AP1714" s="211"/>
      <c r="AQ1714" s="202" t="s">
        <v>1490</v>
      </c>
    </row>
    <row r="1715" spans="1:43" x14ac:dyDescent="0.25">
      <c r="A1715" s="209"/>
      <c r="B1715" s="210"/>
      <c r="C1715" s="139"/>
      <c r="D1715" s="238"/>
      <c r="E1715" s="239"/>
      <c r="F1715" s="78" t="s">
        <v>423</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98">
        <v>332426.03000000003</v>
      </c>
      <c r="AN1715" s="192"/>
      <c r="AO1715" s="202">
        <v>4</v>
      </c>
      <c r="AP1715" s="211">
        <v>332399</v>
      </c>
      <c r="AQ1715" s="202"/>
    </row>
    <row r="1716" spans="1:43" x14ac:dyDescent="0.25">
      <c r="A1716" s="209"/>
      <c r="B1716" s="210"/>
      <c r="C1716" s="139"/>
      <c r="D1716" s="238"/>
      <c r="E1716" s="239"/>
      <c r="F1716" s="78" t="s">
        <v>96</v>
      </c>
      <c r="G1716" s="96"/>
      <c r="H1716" s="96"/>
      <c r="I1716" s="96"/>
      <c r="J1716" s="96"/>
      <c r="K1716" s="96"/>
      <c r="L1716" s="96"/>
      <c r="M1716" s="96"/>
      <c r="N1716" s="137"/>
      <c r="O1716" s="137"/>
      <c r="P1716" s="137"/>
      <c r="Q1716" s="137"/>
      <c r="R1716" s="137">
        <v>33235.39</v>
      </c>
      <c r="S1716" s="137"/>
      <c r="T1716" s="137"/>
      <c r="U1716" s="137"/>
      <c r="V1716" s="137"/>
      <c r="W1716" s="137"/>
      <c r="X1716" s="137" t="s">
        <v>1485</v>
      </c>
      <c r="Y1716" s="137"/>
      <c r="Z1716" s="137"/>
      <c r="AA1716" s="137"/>
      <c r="AB1716" s="137"/>
      <c r="AC1716" s="137"/>
      <c r="AD1716" s="137"/>
      <c r="AE1716" s="137"/>
      <c r="AF1716" s="137"/>
      <c r="AG1716" s="137"/>
      <c r="AH1716" s="137"/>
      <c r="AI1716" s="137"/>
      <c r="AJ1716" s="137"/>
      <c r="AK1716" s="137"/>
      <c r="AL1716" s="137"/>
      <c r="AM1716" s="98">
        <v>33235.39</v>
      </c>
      <c r="AN1716" s="192"/>
      <c r="AO1716" s="202"/>
      <c r="AP1716" s="211"/>
      <c r="AQ1716" s="202" t="s">
        <v>1491</v>
      </c>
    </row>
    <row r="1717" spans="1:43" x14ac:dyDescent="0.25">
      <c r="A1717" s="209"/>
      <c r="B1717" s="210"/>
      <c r="C1717" s="139"/>
      <c r="D1717" s="238"/>
      <c r="E1717" s="239"/>
      <c r="F1717" s="78" t="s">
        <v>1059</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98">
        <v>60530.04</v>
      </c>
      <c r="AN1717" s="192"/>
      <c r="AO1717" s="202"/>
      <c r="AP1717" s="211"/>
      <c r="AQ1717" s="202" t="s">
        <v>1488</v>
      </c>
    </row>
    <row r="1718" spans="1:43" x14ac:dyDescent="0.25">
      <c r="A1718" s="66"/>
      <c r="B1718" s="16" t="s">
        <v>16</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94">
        <f>SUM(AM1708:AM1717)</f>
        <v>1364765.25</v>
      </c>
      <c r="AN1718" s="193">
        <f>AM1718/E1708</f>
        <v>1</v>
      </c>
      <c r="AO1718" s="202"/>
      <c r="AP1718" s="211"/>
      <c r="AQ1718" s="202"/>
    </row>
    <row r="1719" spans="1:43" x14ac:dyDescent="0.25">
      <c r="A1719" s="369">
        <v>197</v>
      </c>
      <c r="B1719" s="354" t="s">
        <v>667</v>
      </c>
      <c r="C1719" s="352" t="s">
        <v>666</v>
      </c>
      <c r="D1719" s="451" t="s">
        <v>1077</v>
      </c>
      <c r="E1719" s="398">
        <v>1052526.2482000003</v>
      </c>
      <c r="F1719" s="8" t="s">
        <v>122</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8">
        <v>351099.3</v>
      </c>
      <c r="AN1719" s="192"/>
      <c r="AO1719" s="202"/>
      <c r="AP1719" s="211"/>
      <c r="AQ1719" s="202"/>
    </row>
    <row r="1720" spans="1:43" x14ac:dyDescent="0.25">
      <c r="A1720" s="370"/>
      <c r="B1720" s="355"/>
      <c r="C1720" s="353"/>
      <c r="D1720" s="418"/>
      <c r="E1720" s="399"/>
      <c r="F1720" s="78" t="s">
        <v>123</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8">
        <v>165487.43</v>
      </c>
      <c r="AN1720" s="192"/>
      <c r="AO1720" s="202">
        <v>5</v>
      </c>
      <c r="AP1720" s="211">
        <v>348642.56</v>
      </c>
      <c r="AQ1720" s="202"/>
    </row>
    <row r="1721" spans="1:43" x14ac:dyDescent="0.25">
      <c r="A1721" s="370"/>
      <c r="B1721" s="355"/>
      <c r="C1721" s="353"/>
      <c r="D1721" s="418"/>
      <c r="E1721" s="399"/>
      <c r="F1721" s="78" t="s">
        <v>145</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98">
        <v>287685.63</v>
      </c>
      <c r="AN1721" s="192"/>
      <c r="AO1721" s="202">
        <v>5</v>
      </c>
      <c r="AP1721" s="211">
        <v>287685</v>
      </c>
      <c r="AQ1721" s="202"/>
    </row>
    <row r="1722" spans="1:43" x14ac:dyDescent="0.25">
      <c r="A1722" s="370"/>
      <c r="B1722" s="355"/>
      <c r="C1722" s="353"/>
      <c r="D1722" s="418"/>
      <c r="E1722" s="399"/>
      <c r="F1722" s="78" t="s">
        <v>1081</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8">
        <v>10368.450000000001</v>
      </c>
      <c r="AN1722" s="192"/>
      <c r="AO1722" s="202"/>
      <c r="AP1722" s="211"/>
      <c r="AQ1722" s="202"/>
    </row>
    <row r="1723" spans="1:43" x14ac:dyDescent="0.25">
      <c r="A1723" s="209"/>
      <c r="B1723" s="355"/>
      <c r="C1723" s="353"/>
      <c r="D1723" s="418"/>
      <c r="E1723" s="399"/>
      <c r="F1723" s="78" t="s">
        <v>266</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8">
        <v>103437.9</v>
      </c>
      <c r="AN1723" s="192"/>
      <c r="AO1723" s="202">
        <v>1</v>
      </c>
      <c r="AP1723" s="211">
        <v>82743</v>
      </c>
      <c r="AQ1723" s="202"/>
    </row>
    <row r="1724" spans="1:43" x14ac:dyDescent="0.25">
      <c r="A1724" s="209"/>
      <c r="B1724" s="355"/>
      <c r="C1724" s="353"/>
      <c r="D1724" s="418"/>
      <c r="E1724" s="399"/>
      <c r="F1724" s="78" t="s">
        <v>861</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8">
        <v>10343.200000000001</v>
      </c>
      <c r="AN1724" s="192"/>
      <c r="AO1724" s="202"/>
      <c r="AP1724" s="211"/>
      <c r="AQ1724" s="202"/>
    </row>
    <row r="1725" spans="1:43" x14ac:dyDescent="0.25">
      <c r="A1725" s="209"/>
      <c r="B1725" s="356"/>
      <c r="C1725" s="357"/>
      <c r="D1725" s="419"/>
      <c r="E1725" s="400"/>
      <c r="F1725" s="78" t="s">
        <v>668</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8">
        <v>124104.34</v>
      </c>
      <c r="AN1725" s="192"/>
      <c r="AO1725" s="202"/>
      <c r="AP1725" s="211"/>
      <c r="AQ1725" s="202"/>
    </row>
    <row r="1726" spans="1:43" x14ac:dyDescent="0.25">
      <c r="A1726" s="68"/>
      <c r="B1726" s="21" t="s">
        <v>16</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94">
        <f>SUM(AM1719:AM1725)</f>
        <v>1052526.25</v>
      </c>
      <c r="AN1726" s="193">
        <f>AM1726/E1719</f>
        <v>1.0000000017101709</v>
      </c>
      <c r="AO1726" s="202"/>
      <c r="AP1726" s="211"/>
      <c r="AQ1726" s="202"/>
    </row>
    <row r="1727" spans="1:43" x14ac:dyDescent="0.25">
      <c r="A1727" s="369">
        <v>198</v>
      </c>
      <c r="B1727" s="354" t="s">
        <v>669</v>
      </c>
      <c r="C1727" s="352" t="s">
        <v>666</v>
      </c>
      <c r="D1727" s="340" t="s">
        <v>1060</v>
      </c>
      <c r="E1727" s="343">
        <v>1846243.31</v>
      </c>
      <c r="F1727" s="7" t="s">
        <v>113</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8">
        <v>626859</v>
      </c>
      <c r="AN1727" s="192"/>
      <c r="AO1727" s="202">
        <v>13</v>
      </c>
      <c r="AP1727" s="211">
        <v>625477</v>
      </c>
      <c r="AQ1727" s="202"/>
    </row>
    <row r="1728" spans="1:43" x14ac:dyDescent="0.25">
      <c r="A1728" s="370"/>
      <c r="B1728" s="355"/>
      <c r="C1728" s="353"/>
      <c r="D1728" s="353"/>
      <c r="E1728" s="344"/>
      <c r="F1728" s="7" t="s">
        <v>115</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8">
        <v>472095</v>
      </c>
      <c r="AN1728" s="192"/>
      <c r="AO1728" s="202">
        <v>7</v>
      </c>
      <c r="AP1728" s="211">
        <v>401973</v>
      </c>
      <c r="AQ1728" s="202" t="s">
        <v>1600</v>
      </c>
    </row>
    <row r="1729" spans="1:43" x14ac:dyDescent="0.25">
      <c r="A1729" s="370"/>
      <c r="B1729" s="355"/>
      <c r="C1729" s="353"/>
      <c r="D1729" s="353"/>
      <c r="E1729" s="344"/>
      <c r="F1729" s="7" t="s">
        <v>116</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8">
        <v>495262</v>
      </c>
      <c r="AN1729" s="192"/>
      <c r="AO1729" s="202">
        <v>6</v>
      </c>
      <c r="AP1729" s="211">
        <v>418197</v>
      </c>
      <c r="AQ1729" s="202" t="s">
        <v>1601</v>
      </c>
    </row>
    <row r="1730" spans="1:43" x14ac:dyDescent="0.25">
      <c r="A1730" s="371"/>
      <c r="B1730" s="356"/>
      <c r="C1730" s="357"/>
      <c r="D1730" s="357"/>
      <c r="E1730" s="345"/>
      <c r="F1730" s="7" t="s">
        <v>117</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8">
        <v>33701</v>
      </c>
      <c r="AN1730" s="192"/>
      <c r="AO1730" s="202"/>
      <c r="AP1730" s="211"/>
      <c r="AQ1730" s="202" t="s">
        <v>1333</v>
      </c>
    </row>
    <row r="1731" spans="1:43" x14ac:dyDescent="0.25">
      <c r="A1731" s="209"/>
      <c r="B1731" s="272"/>
      <c r="C1731" s="30"/>
      <c r="D1731" s="216"/>
      <c r="E1731" s="217"/>
      <c r="F1731" s="77" t="s">
        <v>118</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8">
        <v>51285</v>
      </c>
      <c r="AN1731" s="192"/>
      <c r="AO1731" s="202"/>
      <c r="AP1731" s="211"/>
      <c r="AQ1731" s="202"/>
    </row>
    <row r="1732" spans="1:43" x14ac:dyDescent="0.25">
      <c r="A1732" s="209"/>
      <c r="B1732" s="272"/>
      <c r="C1732" s="30"/>
      <c r="D1732" s="216"/>
      <c r="E1732" s="217"/>
      <c r="F1732" s="77" t="s">
        <v>171</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8">
        <v>39562</v>
      </c>
      <c r="AN1732" s="192"/>
      <c r="AO1732" s="202"/>
      <c r="AP1732" s="211"/>
      <c r="AQ1732" s="202"/>
    </row>
    <row r="1733" spans="1:43" x14ac:dyDescent="0.25">
      <c r="A1733" s="209"/>
      <c r="B1733" s="272"/>
      <c r="C1733" s="30"/>
      <c r="D1733" s="216"/>
      <c r="E1733" s="217"/>
      <c r="F1733" s="77" t="s">
        <v>131</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8">
        <v>105500</v>
      </c>
      <c r="AN1733" s="192"/>
      <c r="AO1733" s="202"/>
      <c r="AP1733" s="211"/>
      <c r="AQ1733" s="202"/>
    </row>
    <row r="1734" spans="1:43" x14ac:dyDescent="0.25">
      <c r="A1734" s="209"/>
      <c r="B1734" s="272"/>
      <c r="C1734" s="30"/>
      <c r="D1734" s="216"/>
      <c r="E1734" s="217"/>
      <c r="F1734" s="77" t="s">
        <v>258</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8">
        <v>21979</v>
      </c>
      <c r="AN1734" s="192"/>
      <c r="AO1734" s="202">
        <v>1</v>
      </c>
      <c r="AP1734" s="211">
        <v>20970.68</v>
      </c>
      <c r="AQ1734" s="202"/>
    </row>
    <row r="1735" spans="1:43" x14ac:dyDescent="0.25">
      <c r="A1735" s="69"/>
      <c r="B1735" s="32" t="s">
        <v>16</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94">
        <f>SUM(AM1727:AM1734)</f>
        <v>1846243</v>
      </c>
      <c r="AN1735" s="193">
        <f>AM1735/E1727</f>
        <v>0.99999983209147003</v>
      </c>
      <c r="AO1735" s="202"/>
      <c r="AP1735" s="211"/>
      <c r="AQ1735" s="202"/>
    </row>
    <row r="1736" spans="1:43" x14ac:dyDescent="0.25">
      <c r="A1736" s="369">
        <v>199</v>
      </c>
      <c r="B1736" s="354" t="s">
        <v>670</v>
      </c>
      <c r="C1736" s="352" t="s">
        <v>666</v>
      </c>
      <c r="D1736" s="340" t="s">
        <v>1061</v>
      </c>
      <c r="E1736" s="343">
        <v>2231578.5099999998</v>
      </c>
      <c r="F1736" s="7" t="s">
        <v>258</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8">
        <v>1106680.28</v>
      </c>
      <c r="AN1736" s="192"/>
      <c r="AO1736" s="202">
        <v>11</v>
      </c>
      <c r="AP1736" s="211">
        <v>1104655</v>
      </c>
      <c r="AQ1736" s="202"/>
    </row>
    <row r="1737" spans="1:43" x14ac:dyDescent="0.25">
      <c r="A1737" s="370"/>
      <c r="B1737" s="355"/>
      <c r="C1737" s="353"/>
      <c r="D1737" s="353"/>
      <c r="E1737" s="344"/>
      <c r="F1737" s="7" t="s">
        <v>118</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8">
        <v>152561.82999999999</v>
      </c>
      <c r="AN1737" s="192"/>
      <c r="AO1737" s="202">
        <v>3</v>
      </c>
      <c r="AP1737" s="211">
        <v>120000</v>
      </c>
      <c r="AQ1737" s="202"/>
    </row>
    <row r="1738" spans="1:43" x14ac:dyDescent="0.25">
      <c r="A1738" s="370"/>
      <c r="B1738" s="355"/>
      <c r="C1738" s="353"/>
      <c r="D1738" s="353"/>
      <c r="E1738" s="344"/>
      <c r="F1738" s="7" t="s">
        <v>116</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8">
        <v>200000</v>
      </c>
      <c r="AN1738" s="192"/>
      <c r="AO1738" s="202">
        <v>2</v>
      </c>
      <c r="AP1738" s="211">
        <v>199627</v>
      </c>
      <c r="AQ1738" s="202"/>
    </row>
    <row r="1739" spans="1:43" x14ac:dyDescent="0.25">
      <c r="A1739" s="371"/>
      <c r="B1739" s="356"/>
      <c r="C1739" s="357"/>
      <c r="D1739" s="357"/>
      <c r="E1739" s="345"/>
      <c r="F1739" s="7" t="s">
        <v>113</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8">
        <v>510000</v>
      </c>
      <c r="AN1739" s="192"/>
      <c r="AO1739" s="202">
        <v>3</v>
      </c>
      <c r="AP1739" s="211">
        <v>507785</v>
      </c>
      <c r="AQ1739" s="202" t="s">
        <v>1658</v>
      </c>
    </row>
    <row r="1740" spans="1:43" x14ac:dyDescent="0.25">
      <c r="A1740" s="209"/>
      <c r="B1740" s="210"/>
      <c r="C1740" s="139"/>
      <c r="D1740" s="216"/>
      <c r="E1740" s="217"/>
      <c r="F1740" s="77" t="s">
        <v>25</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8">
        <v>120000</v>
      </c>
      <c r="AN1740" s="192"/>
      <c r="AO1740" s="202"/>
      <c r="AP1740" s="211"/>
      <c r="AQ1740" s="202"/>
    </row>
    <row r="1741" spans="1:43" x14ac:dyDescent="0.25">
      <c r="A1741" s="209"/>
      <c r="B1741" s="210"/>
      <c r="C1741" s="139"/>
      <c r="D1741" s="216"/>
      <c r="E1741" s="217"/>
      <c r="F1741" s="77" t="s">
        <v>218</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8">
        <v>22336.400000000001</v>
      </c>
      <c r="AN1741" s="192"/>
      <c r="AO1741" s="202"/>
      <c r="AP1741" s="211"/>
      <c r="AQ1741" s="202"/>
    </row>
    <row r="1742" spans="1:43" x14ac:dyDescent="0.25">
      <c r="A1742" s="209"/>
      <c r="B1742" s="210"/>
      <c r="C1742" s="139"/>
      <c r="D1742" s="216"/>
      <c r="E1742" s="217"/>
      <c r="F1742" s="77" t="s">
        <v>76</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8">
        <v>20000</v>
      </c>
      <c r="AN1742" s="192"/>
      <c r="AO1742" s="202"/>
      <c r="AP1742" s="211"/>
      <c r="AQ1742" s="202"/>
    </row>
    <row r="1743" spans="1:43" x14ac:dyDescent="0.25">
      <c r="A1743" s="209"/>
      <c r="B1743" s="210"/>
      <c r="C1743" s="139"/>
      <c r="D1743" s="216"/>
      <c r="E1743" s="217"/>
      <c r="F1743" s="77" t="s">
        <v>53</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8">
        <v>100000</v>
      </c>
      <c r="AN1743" s="192"/>
      <c r="AO1743" s="202"/>
      <c r="AP1743" s="211"/>
      <c r="AQ1743" s="202"/>
    </row>
    <row r="1744" spans="1:43" x14ac:dyDescent="0.25">
      <c r="A1744" s="69"/>
      <c r="B1744" s="23" t="s">
        <v>16</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94">
        <f>SUM(AM1736:AM1743)</f>
        <v>2231578.5100000002</v>
      </c>
      <c r="AN1744" s="193">
        <f>AM1744/E1736</f>
        <v>1.0000000000000002</v>
      </c>
      <c r="AO1744" s="202"/>
      <c r="AP1744" s="211"/>
      <c r="AQ1744" s="202"/>
    </row>
    <row r="1745" spans="1:43" x14ac:dyDescent="0.25">
      <c r="A1745" s="369">
        <v>200</v>
      </c>
      <c r="B1745" s="354" t="s">
        <v>676</v>
      </c>
      <c r="C1745" s="352" t="s">
        <v>677</v>
      </c>
      <c r="D1745" s="340" t="s">
        <v>1062</v>
      </c>
      <c r="E1745" s="343">
        <v>2835012.2800000003</v>
      </c>
      <c r="F1745" s="7" t="s">
        <v>671</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8">
        <v>309901</v>
      </c>
      <c r="AN1745" s="192"/>
      <c r="AO1745" s="202">
        <v>2</v>
      </c>
      <c r="AP1745" s="211">
        <v>299901</v>
      </c>
      <c r="AQ1745" s="202"/>
    </row>
    <row r="1746" spans="1:43" x14ac:dyDescent="0.25">
      <c r="A1746" s="370"/>
      <c r="B1746" s="355"/>
      <c r="C1746" s="353"/>
      <c r="D1746" s="341"/>
      <c r="E1746" s="344"/>
      <c r="F1746" s="7" t="s">
        <v>672</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8">
        <v>905782</v>
      </c>
      <c r="AN1746" s="192"/>
      <c r="AO1746" s="202">
        <v>5</v>
      </c>
      <c r="AP1746" s="211">
        <v>645782</v>
      </c>
      <c r="AQ1746" s="202"/>
    </row>
    <row r="1747" spans="1:43" x14ac:dyDescent="0.25">
      <c r="A1747" s="370"/>
      <c r="B1747" s="355"/>
      <c r="C1747" s="353"/>
      <c r="D1747" s="341"/>
      <c r="E1747" s="344"/>
      <c r="F1747" s="7" t="s">
        <v>673</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8">
        <v>379898</v>
      </c>
      <c r="AN1747" s="192"/>
      <c r="AO1747" s="202">
        <v>1</v>
      </c>
      <c r="AP1747" s="211">
        <v>129898</v>
      </c>
      <c r="AQ1747" s="202"/>
    </row>
    <row r="1748" spans="1:43" x14ac:dyDescent="0.25">
      <c r="A1748" s="370"/>
      <c r="B1748" s="355"/>
      <c r="C1748" s="353"/>
      <c r="D1748" s="341"/>
      <c r="E1748" s="344"/>
      <c r="F1748" s="7" t="s">
        <v>674</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8">
        <v>30000</v>
      </c>
      <c r="AN1748" s="192"/>
      <c r="AO1748" s="202"/>
      <c r="AP1748" s="211"/>
      <c r="AQ1748" s="202"/>
    </row>
    <row r="1749" spans="1:43" x14ac:dyDescent="0.25">
      <c r="A1749" s="370"/>
      <c r="B1749" s="355"/>
      <c r="C1749" s="353"/>
      <c r="D1749" s="341"/>
      <c r="E1749" s="344"/>
      <c r="F1749" s="7" t="s">
        <v>675</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8">
        <v>371149</v>
      </c>
      <c r="AN1749" s="192"/>
      <c r="AO1749" s="202"/>
      <c r="AP1749" s="211"/>
      <c r="AQ1749" s="202" t="s">
        <v>1448</v>
      </c>
    </row>
    <row r="1750" spans="1:43" x14ac:dyDescent="0.25">
      <c r="A1750" s="370"/>
      <c r="B1750" s="355"/>
      <c r="C1750" s="353"/>
      <c r="D1750" s="341"/>
      <c r="E1750" s="344"/>
      <c r="F1750" s="7" t="s">
        <v>678</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8">
        <v>45000</v>
      </c>
      <c r="AN1750" s="192"/>
      <c r="AO1750" s="202">
        <v>1</v>
      </c>
      <c r="AP1750" s="211">
        <v>99980</v>
      </c>
      <c r="AQ1750" s="202" t="s">
        <v>1254</v>
      </c>
    </row>
    <row r="1751" spans="1:43" x14ac:dyDescent="0.25">
      <c r="A1751" s="370"/>
      <c r="B1751" s="355"/>
      <c r="C1751" s="353"/>
      <c r="D1751" s="341"/>
      <c r="E1751" s="344"/>
      <c r="F1751" s="7" t="s">
        <v>679</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8">
        <v>41372</v>
      </c>
      <c r="AN1751" s="192"/>
      <c r="AO1751" s="202">
        <v>0</v>
      </c>
      <c r="AP1751" s="211">
        <v>0</v>
      </c>
      <c r="AQ1751" s="202"/>
    </row>
    <row r="1752" spans="1:43" x14ac:dyDescent="0.25">
      <c r="A1752" s="370"/>
      <c r="B1752" s="355"/>
      <c r="C1752" s="353"/>
      <c r="D1752" s="341"/>
      <c r="E1752" s="344"/>
      <c r="F1752" s="7" t="s">
        <v>680</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8">
        <v>51669</v>
      </c>
      <c r="AN1752" s="192"/>
      <c r="AO1752" s="202"/>
      <c r="AP1752" s="211"/>
      <c r="AQ1752" s="202" t="s">
        <v>1448</v>
      </c>
    </row>
    <row r="1753" spans="1:43" x14ac:dyDescent="0.25">
      <c r="A1753" s="370"/>
      <c r="B1753" s="355"/>
      <c r="C1753" s="353"/>
      <c r="D1753" s="341"/>
      <c r="E1753" s="344"/>
      <c r="F1753" s="7" t="s">
        <v>681</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8">
        <v>10000</v>
      </c>
      <c r="AN1753" s="192"/>
      <c r="AO1753" s="202">
        <v>1</v>
      </c>
      <c r="AP1753" s="211">
        <v>44817.599999999999</v>
      </c>
      <c r="AQ1753" s="202" t="s">
        <v>1254</v>
      </c>
    </row>
    <row r="1754" spans="1:43" x14ac:dyDescent="0.25">
      <c r="A1754" s="370"/>
      <c r="B1754" s="355"/>
      <c r="C1754" s="353"/>
      <c r="D1754" s="341"/>
      <c r="E1754" s="344"/>
      <c r="F1754" s="7" t="s">
        <v>682</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8">
        <v>12000</v>
      </c>
      <c r="AN1754" s="192"/>
      <c r="AO1754" s="202"/>
      <c r="AP1754" s="211"/>
      <c r="AQ1754" s="202" t="s">
        <v>1448</v>
      </c>
    </row>
    <row r="1755" spans="1:43" x14ac:dyDescent="0.25">
      <c r="A1755" s="371"/>
      <c r="B1755" s="356"/>
      <c r="C1755" s="357"/>
      <c r="D1755" s="342"/>
      <c r="E1755" s="345"/>
      <c r="F1755" s="7" t="s">
        <v>683</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8">
        <v>198964</v>
      </c>
      <c r="AN1755" s="192"/>
      <c r="AO1755" s="202">
        <v>1</v>
      </c>
      <c r="AP1755" s="211">
        <v>195812</v>
      </c>
      <c r="AQ1755" s="202" t="s">
        <v>1492</v>
      </c>
    </row>
    <row r="1756" spans="1:43" x14ac:dyDescent="0.25">
      <c r="A1756" s="209"/>
      <c r="B1756" s="210"/>
      <c r="C1756" s="139"/>
      <c r="D1756" s="233"/>
      <c r="E1756" s="217"/>
      <c r="F1756" s="77" t="s">
        <v>1832</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8">
        <v>479278</v>
      </c>
      <c r="AN1756" s="192"/>
      <c r="AO1756" s="202"/>
      <c r="AP1756" s="211"/>
      <c r="AQ1756" s="202"/>
    </row>
    <row r="1757" spans="1:43" x14ac:dyDescent="0.25">
      <c r="A1757" s="69"/>
      <c r="B1757" s="23" t="s">
        <v>16</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94">
        <f>SUM(AM1745:AM1756)</f>
        <v>2835013</v>
      </c>
      <c r="AN1757" s="193">
        <f>AM1757/E1745</f>
        <v>1.0000002539671538</v>
      </c>
      <c r="AO1757" s="202"/>
      <c r="AP1757" s="211"/>
      <c r="AQ1757" s="202"/>
    </row>
    <row r="1758" spans="1:43" x14ac:dyDescent="0.25">
      <c r="A1758" s="369">
        <v>201</v>
      </c>
      <c r="B1758" s="354" t="s">
        <v>685</v>
      </c>
      <c r="C1758" s="352" t="s">
        <v>666</v>
      </c>
      <c r="D1758" s="340" t="s">
        <v>1063</v>
      </c>
      <c r="E1758" s="343">
        <v>1914039.81</v>
      </c>
      <c r="F1758" s="7" t="s">
        <v>118</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8">
        <v>478639</v>
      </c>
      <c r="AN1758" s="192"/>
      <c r="AO1758" s="202">
        <v>5</v>
      </c>
      <c r="AP1758" s="211">
        <v>448389</v>
      </c>
      <c r="AQ1758" s="202" t="s">
        <v>1373</v>
      </c>
    </row>
    <row r="1759" spans="1:43" x14ac:dyDescent="0.25">
      <c r="A1759" s="370"/>
      <c r="B1759" s="355"/>
      <c r="C1759" s="353"/>
      <c r="D1759" s="391"/>
      <c r="E1759" s="344"/>
      <c r="F1759" s="7" t="s">
        <v>116</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8">
        <v>841718.85</v>
      </c>
      <c r="AN1759" s="192"/>
      <c r="AO1759" s="202">
        <v>14</v>
      </c>
      <c r="AP1759" s="211">
        <v>832960.04</v>
      </c>
      <c r="AQ1759" s="202"/>
    </row>
    <row r="1760" spans="1:43" x14ac:dyDescent="0.25">
      <c r="A1760" s="370"/>
      <c r="B1760" s="355"/>
      <c r="C1760" s="353"/>
      <c r="D1760" s="391"/>
      <c r="E1760" s="344"/>
      <c r="F1760" s="7" t="s">
        <v>171</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8">
        <v>30000</v>
      </c>
      <c r="AN1760" s="192"/>
      <c r="AO1760" s="202"/>
      <c r="AP1760" s="211"/>
      <c r="AQ1760" s="202" t="s">
        <v>1833</v>
      </c>
    </row>
    <row r="1761" spans="1:43" x14ac:dyDescent="0.25">
      <c r="A1761" s="370"/>
      <c r="B1761" s="355"/>
      <c r="C1761" s="353"/>
      <c r="D1761" s="391"/>
      <c r="E1761" s="344"/>
      <c r="F1761" s="7" t="s">
        <v>684</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8">
        <v>10000</v>
      </c>
      <c r="AN1761" s="192"/>
      <c r="AO1761" s="202">
        <v>1</v>
      </c>
      <c r="AP1761" s="211">
        <v>9903.2900000000009</v>
      </c>
      <c r="AQ1761" s="202"/>
    </row>
    <row r="1762" spans="1:43" x14ac:dyDescent="0.25">
      <c r="A1762" s="370"/>
      <c r="B1762" s="355"/>
      <c r="C1762" s="353"/>
      <c r="D1762" s="391"/>
      <c r="E1762" s="344"/>
      <c r="F1762" s="7" t="s">
        <v>115</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8">
        <v>13969</v>
      </c>
      <c r="AN1762" s="192"/>
      <c r="AO1762" s="202">
        <v>1</v>
      </c>
      <c r="AP1762" s="211">
        <v>13969</v>
      </c>
      <c r="AQ1762" s="202"/>
    </row>
    <row r="1763" spans="1:43" x14ac:dyDescent="0.25">
      <c r="A1763" s="370"/>
      <c r="B1763" s="355"/>
      <c r="C1763" s="353"/>
      <c r="D1763" s="391"/>
      <c r="E1763" s="344"/>
      <c r="F1763" s="7" t="s">
        <v>131</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8">
        <v>270000</v>
      </c>
      <c r="AN1763" s="192"/>
      <c r="AO1763" s="202">
        <v>1</v>
      </c>
      <c r="AP1763" s="211">
        <v>71858</v>
      </c>
      <c r="AQ1763" s="202" t="s">
        <v>1834</v>
      </c>
    </row>
    <row r="1764" spans="1:43" x14ac:dyDescent="0.25">
      <c r="A1764" s="370"/>
      <c r="B1764" s="355"/>
      <c r="C1764" s="353"/>
      <c r="D1764" s="391"/>
      <c r="E1764" s="344"/>
      <c r="F1764" s="7" t="s">
        <v>117</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8">
        <v>269713</v>
      </c>
      <c r="AN1764" s="192"/>
      <c r="AO1764" s="202">
        <v>2</v>
      </c>
      <c r="AP1764" s="211">
        <v>159646</v>
      </c>
      <c r="AQ1764" s="202"/>
    </row>
    <row r="1765" spans="1:43" x14ac:dyDescent="0.25">
      <c r="A1765" s="69"/>
      <c r="B1765" s="23" t="s">
        <v>16</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94">
        <f>SUM(AM1758:AM1764)</f>
        <v>1914039.85</v>
      </c>
      <c r="AN1765" s="193">
        <f>AM1765/E1758</f>
        <v>1.0000000208982069</v>
      </c>
      <c r="AO1765" s="202"/>
      <c r="AP1765" s="211"/>
      <c r="AQ1765" s="202"/>
    </row>
    <row r="1766" spans="1:43" x14ac:dyDescent="0.25">
      <c r="A1766" s="369">
        <v>202</v>
      </c>
      <c r="B1766" s="354" t="s">
        <v>687</v>
      </c>
      <c r="C1766" s="352" t="s">
        <v>666</v>
      </c>
      <c r="D1766" s="340" t="s">
        <v>1064</v>
      </c>
      <c r="E1766" s="343">
        <v>2122053.25</v>
      </c>
      <c r="F1766" s="7" t="s">
        <v>35</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8">
        <v>30000</v>
      </c>
      <c r="AN1766" s="192"/>
      <c r="AO1766" s="202">
        <v>1</v>
      </c>
      <c r="AP1766" s="211">
        <v>15000</v>
      </c>
      <c r="AQ1766" s="202"/>
    </row>
    <row r="1767" spans="1:43" x14ac:dyDescent="0.25">
      <c r="A1767" s="370"/>
      <c r="B1767" s="355"/>
      <c r="C1767" s="353"/>
      <c r="D1767" s="341"/>
      <c r="E1767" s="344"/>
      <c r="F1767" s="7" t="s">
        <v>53</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8">
        <v>170000</v>
      </c>
      <c r="AN1767" s="192"/>
      <c r="AO1767" s="202"/>
      <c r="AP1767" s="211"/>
      <c r="AQ1767" s="202" t="s">
        <v>1835</v>
      </c>
    </row>
    <row r="1768" spans="1:43" x14ac:dyDescent="0.25">
      <c r="A1768" s="370"/>
      <c r="B1768" s="355"/>
      <c r="C1768" s="353"/>
      <c r="D1768" s="341"/>
      <c r="E1768" s="344"/>
      <c r="F1768" s="7" t="s">
        <v>686</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8">
        <v>30000</v>
      </c>
      <c r="AN1768" s="192"/>
      <c r="AO1768" s="202"/>
      <c r="AP1768" s="211"/>
      <c r="AQ1768" s="202" t="s">
        <v>1659</v>
      </c>
    </row>
    <row r="1769" spans="1:43" x14ac:dyDescent="0.25">
      <c r="A1769" s="370"/>
      <c r="B1769" s="355"/>
      <c r="C1769" s="353"/>
      <c r="D1769" s="341"/>
      <c r="E1769" s="344"/>
      <c r="F1769" s="7" t="s">
        <v>48</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8">
        <v>400000</v>
      </c>
      <c r="AN1769" s="192"/>
      <c r="AO1769" s="202">
        <v>5</v>
      </c>
      <c r="AP1769" s="211">
        <v>398931.37</v>
      </c>
      <c r="AQ1769" s="202" t="s">
        <v>1374</v>
      </c>
    </row>
    <row r="1770" spans="1:43" x14ac:dyDescent="0.25">
      <c r="A1770" s="370"/>
      <c r="B1770" s="355"/>
      <c r="C1770" s="353"/>
      <c r="D1770" s="341"/>
      <c r="E1770" s="344"/>
      <c r="F1770" s="7" t="s">
        <v>688</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8">
        <v>128248</v>
      </c>
      <c r="AN1770" s="192"/>
      <c r="AO1770" s="202"/>
      <c r="AP1770" s="211"/>
      <c r="AQ1770" s="202" t="s">
        <v>1176</v>
      </c>
    </row>
    <row r="1771" spans="1:43" x14ac:dyDescent="0.25">
      <c r="A1771" s="370"/>
      <c r="B1771" s="355"/>
      <c r="C1771" s="353"/>
      <c r="D1771" s="341"/>
      <c r="E1771" s="344"/>
      <c r="F1771" s="7" t="s">
        <v>51</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8">
        <v>100000</v>
      </c>
      <c r="AN1771" s="192"/>
      <c r="AO1771" s="202">
        <v>2</v>
      </c>
      <c r="AP1771" s="211">
        <v>100000</v>
      </c>
      <c r="AQ1771" s="202"/>
    </row>
    <row r="1772" spans="1:43" x14ac:dyDescent="0.25">
      <c r="A1772" s="370"/>
      <c r="B1772" s="355"/>
      <c r="C1772" s="353"/>
      <c r="D1772" s="341"/>
      <c r="E1772" s="344"/>
      <c r="F1772" s="7" t="s">
        <v>76</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8">
        <v>1003805</v>
      </c>
      <c r="AN1772" s="192"/>
      <c r="AO1772" s="202">
        <v>10</v>
      </c>
      <c r="AP1772" s="211">
        <v>990985.62</v>
      </c>
      <c r="AQ1772" s="202"/>
    </row>
    <row r="1773" spans="1:43" x14ac:dyDescent="0.25">
      <c r="A1773" s="371"/>
      <c r="B1773" s="356"/>
      <c r="C1773" s="357"/>
      <c r="D1773" s="342"/>
      <c r="E1773" s="345"/>
      <c r="F1773" s="7" t="s">
        <v>423</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8">
        <v>260000</v>
      </c>
      <c r="AN1773" s="192"/>
      <c r="AO1773" s="202">
        <v>7</v>
      </c>
      <c r="AP1773" s="211">
        <v>247983</v>
      </c>
      <c r="AQ1773" s="202"/>
    </row>
    <row r="1774" spans="1:43" x14ac:dyDescent="0.25">
      <c r="A1774" s="69"/>
      <c r="B1774" s="23" t="s">
        <v>16</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94">
        <f>SUM(AM1766:AM1773)</f>
        <v>2122053</v>
      </c>
      <c r="AN1774" s="193">
        <f>AM1774/E1766</f>
        <v>0.99999988218957281</v>
      </c>
      <c r="AO1774" s="202"/>
      <c r="AP1774" s="211"/>
      <c r="AQ1774" s="202"/>
    </row>
    <row r="1775" spans="1:43" x14ac:dyDescent="0.25">
      <c r="A1775" s="369">
        <v>203</v>
      </c>
      <c r="B1775" s="354" t="s">
        <v>691</v>
      </c>
      <c r="C1775" s="10"/>
      <c r="D1775" s="340" t="s">
        <v>1065</v>
      </c>
      <c r="E1775" s="343">
        <v>1432541.9300000002</v>
      </c>
      <c r="F1775" s="7" t="s">
        <v>689</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8">
        <v>338416.23</v>
      </c>
      <c r="AN1775" s="192"/>
      <c r="AO1775" s="202">
        <v>5</v>
      </c>
      <c r="AP1775" s="211">
        <v>254205</v>
      </c>
      <c r="AQ1775" s="202" t="s">
        <v>1493</v>
      </c>
    </row>
    <row r="1776" spans="1:43" x14ac:dyDescent="0.25">
      <c r="A1776" s="370"/>
      <c r="B1776" s="355"/>
      <c r="C1776" s="30"/>
      <c r="D1776" s="353"/>
      <c r="E1776" s="344"/>
      <c r="F1776" s="7" t="s">
        <v>690</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8">
        <v>209043</v>
      </c>
      <c r="AN1776" s="192"/>
      <c r="AO1776" s="202">
        <v>3</v>
      </c>
      <c r="AP1776" s="211">
        <v>209043</v>
      </c>
      <c r="AQ1776" s="202"/>
    </row>
    <row r="1777" spans="1:43" ht="30" x14ac:dyDescent="0.25">
      <c r="A1777" s="370"/>
      <c r="B1777" s="355"/>
      <c r="C1777" s="30" t="s">
        <v>692</v>
      </c>
      <c r="D1777" s="353"/>
      <c r="E1777" s="344"/>
      <c r="F1777" s="7" t="s">
        <v>693</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8">
        <v>10000</v>
      </c>
      <c r="AN1777" s="192"/>
      <c r="AO1777" s="202"/>
      <c r="AP1777" s="211"/>
      <c r="AQ1777" s="202"/>
    </row>
    <row r="1778" spans="1:43" x14ac:dyDescent="0.25">
      <c r="A1778" s="370"/>
      <c r="B1778" s="355"/>
      <c r="C1778" s="30"/>
      <c r="D1778" s="353"/>
      <c r="E1778" s="344"/>
      <c r="F1778" s="7" t="s">
        <v>694</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8">
        <v>49994</v>
      </c>
      <c r="AN1778" s="192"/>
      <c r="AO1778" s="202">
        <v>1</v>
      </c>
      <c r="AP1778" s="211">
        <v>49994</v>
      </c>
      <c r="AQ1778" s="202"/>
    </row>
    <row r="1779" spans="1:43" x14ac:dyDescent="0.25">
      <c r="A1779" s="370"/>
      <c r="B1779" s="355"/>
      <c r="C1779" s="30"/>
      <c r="D1779" s="353"/>
      <c r="E1779" s="344"/>
      <c r="F1779" s="7" t="s">
        <v>695</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8">
        <v>77434.7</v>
      </c>
      <c r="AN1779" s="192"/>
      <c r="AO1779" s="202"/>
      <c r="AP1779" s="211"/>
      <c r="AQ1779" s="202"/>
    </row>
    <row r="1780" spans="1:43" x14ac:dyDescent="0.25">
      <c r="A1780" s="371"/>
      <c r="B1780" s="356"/>
      <c r="C1780" s="31"/>
      <c r="D1780" s="357"/>
      <c r="E1780" s="345"/>
      <c r="F1780" s="7" t="s">
        <v>696</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8">
        <v>747654.43</v>
      </c>
      <c r="AN1780" s="192"/>
      <c r="AO1780" s="202">
        <v>10</v>
      </c>
      <c r="AP1780" s="211">
        <v>747644</v>
      </c>
      <c r="AQ1780" s="202"/>
    </row>
    <row r="1781" spans="1:43" x14ac:dyDescent="0.25">
      <c r="A1781" s="69"/>
      <c r="B1781" s="23" t="s">
        <v>16</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94">
        <f>SUM(AM1775:AM1780)</f>
        <v>1432542.3599999999</v>
      </c>
      <c r="AN1781" s="193">
        <f>AM1781/E1775</f>
        <v>1.0000003001657338</v>
      </c>
      <c r="AO1781" s="202"/>
      <c r="AP1781" s="211"/>
      <c r="AQ1781" s="202"/>
    </row>
    <row r="1782" spans="1:43" x14ac:dyDescent="0.25">
      <c r="A1782" s="369">
        <v>204</v>
      </c>
      <c r="B1782" s="354" t="s">
        <v>697</v>
      </c>
      <c r="C1782" s="352" t="s">
        <v>698</v>
      </c>
      <c r="D1782" s="340" t="s">
        <v>1066</v>
      </c>
      <c r="E1782" s="343">
        <v>2557771.2999999998</v>
      </c>
      <c r="F1782" s="7" t="s">
        <v>118</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8">
        <v>299534.42</v>
      </c>
      <c r="AN1782" s="192"/>
      <c r="AO1782" s="202">
        <v>4</v>
      </c>
      <c r="AP1782" s="211">
        <v>221050.66</v>
      </c>
      <c r="AQ1782" s="202" t="s">
        <v>1660</v>
      </c>
    </row>
    <row r="1783" spans="1:43" x14ac:dyDescent="0.25">
      <c r="A1783" s="370"/>
      <c r="B1783" s="355"/>
      <c r="C1783" s="353"/>
      <c r="D1783" s="353"/>
      <c r="E1783" s="344"/>
      <c r="F1783" s="7" t="s">
        <v>131</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8">
        <v>45000</v>
      </c>
      <c r="AN1783" s="192"/>
      <c r="AO1783" s="202"/>
      <c r="AP1783" s="211"/>
      <c r="AQ1783" s="202"/>
    </row>
    <row r="1784" spans="1:43" x14ac:dyDescent="0.25">
      <c r="A1784" s="370"/>
      <c r="B1784" s="355"/>
      <c r="C1784" s="353"/>
      <c r="D1784" s="353"/>
      <c r="E1784" s="344"/>
      <c r="F1784" s="7" t="s">
        <v>117</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8">
        <v>156972.16</v>
      </c>
      <c r="AN1784" s="192"/>
      <c r="AO1784" s="202">
        <v>1</v>
      </c>
      <c r="AP1784" s="211">
        <v>117223</v>
      </c>
      <c r="AQ1784" s="202"/>
    </row>
    <row r="1785" spans="1:43" x14ac:dyDescent="0.25">
      <c r="A1785" s="370"/>
      <c r="B1785" s="355"/>
      <c r="C1785" s="353"/>
      <c r="D1785" s="353"/>
      <c r="E1785" s="344"/>
      <c r="F1785" s="7" t="s">
        <v>258</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8">
        <v>544948.15</v>
      </c>
      <c r="AN1785" s="192"/>
      <c r="AO1785" s="202">
        <v>7</v>
      </c>
      <c r="AP1785" s="211">
        <v>537141</v>
      </c>
      <c r="AQ1785" s="202"/>
    </row>
    <row r="1786" spans="1:43" x14ac:dyDescent="0.25">
      <c r="A1786" s="370"/>
      <c r="B1786" s="355"/>
      <c r="C1786" s="353"/>
      <c r="D1786" s="353"/>
      <c r="E1786" s="344"/>
      <c r="F1786" s="7" t="s">
        <v>278</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8">
        <v>1412775.79</v>
      </c>
      <c r="AN1786" s="192"/>
      <c r="AO1786" s="202">
        <v>15</v>
      </c>
      <c r="AP1786" s="211">
        <v>1504247.64</v>
      </c>
      <c r="AQ1786" s="202"/>
    </row>
    <row r="1787" spans="1:43" x14ac:dyDescent="0.25">
      <c r="A1787" s="370"/>
      <c r="B1787" s="355"/>
      <c r="C1787" s="353"/>
      <c r="D1787" s="353"/>
      <c r="E1787" s="344"/>
      <c r="F1787" s="7" t="s">
        <v>116</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8">
        <v>26183.91</v>
      </c>
      <c r="AN1787" s="192"/>
      <c r="AO1787" s="202">
        <v>3</v>
      </c>
      <c r="AP1787" s="211">
        <v>26180.97</v>
      </c>
      <c r="AQ1787" s="202"/>
    </row>
    <row r="1788" spans="1:43" x14ac:dyDescent="0.25">
      <c r="A1788" s="370"/>
      <c r="B1788" s="355"/>
      <c r="C1788" s="353"/>
      <c r="D1788" s="353"/>
      <c r="E1788" s="344"/>
      <c r="F1788" s="7" t="s">
        <v>171</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8">
        <v>39240.959999999999</v>
      </c>
      <c r="AN1788" s="192"/>
      <c r="AO1788" s="202"/>
      <c r="AP1788" s="211"/>
      <c r="AQ1788" s="202"/>
    </row>
    <row r="1789" spans="1:43" x14ac:dyDescent="0.25">
      <c r="A1789" s="370"/>
      <c r="B1789" s="355"/>
      <c r="C1789" s="353"/>
      <c r="D1789" s="353"/>
      <c r="E1789" s="344"/>
      <c r="F1789" s="7" t="s">
        <v>113</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8">
        <v>19989.990000000002</v>
      </c>
      <c r="AN1789" s="192"/>
      <c r="AO1789" s="202">
        <v>2</v>
      </c>
      <c r="AP1789" s="211">
        <v>17957.919999999998</v>
      </c>
      <c r="AQ1789" s="202"/>
    </row>
    <row r="1790" spans="1:43" x14ac:dyDescent="0.25">
      <c r="A1790" s="370"/>
      <c r="B1790" s="355"/>
      <c r="C1790" s="353"/>
      <c r="D1790" s="353"/>
      <c r="E1790" s="344"/>
      <c r="F1790" s="7" t="s">
        <v>115</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8">
        <v>13125.92</v>
      </c>
      <c r="AN1790" s="192"/>
      <c r="AO1790" s="202"/>
      <c r="AP1790" s="211"/>
      <c r="AQ1790" s="202"/>
    </row>
    <row r="1791" spans="1:43" x14ac:dyDescent="0.25">
      <c r="A1791" s="11"/>
      <c r="B1791" s="26" t="s">
        <v>16</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94">
        <f>SUM(AM1782:AM1790)</f>
        <v>2557771.3000000003</v>
      </c>
      <c r="AN1791" s="193">
        <f>AM1791/E1782</f>
        <v>1.0000000000000002</v>
      </c>
      <c r="AO1791" s="202"/>
      <c r="AP1791" s="211"/>
      <c r="AQ1791" s="202"/>
    </row>
    <row r="1792" spans="1:43" x14ac:dyDescent="0.25">
      <c r="A1792" s="369">
        <v>205</v>
      </c>
      <c r="B1792" s="354" t="s">
        <v>700</v>
      </c>
      <c r="C1792" s="352" t="s">
        <v>666</v>
      </c>
      <c r="D1792" s="340" t="s">
        <v>1067</v>
      </c>
      <c r="E1792" s="343">
        <v>1371993.28</v>
      </c>
      <c r="F1792" s="7" t="s">
        <v>118</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8">
        <v>100000</v>
      </c>
      <c r="AN1792" s="192"/>
      <c r="AO1792" s="202"/>
      <c r="AP1792" s="211"/>
      <c r="AQ1792" s="202"/>
    </row>
    <row r="1793" spans="1:43" x14ac:dyDescent="0.25">
      <c r="A1793" s="370"/>
      <c r="B1793" s="355"/>
      <c r="C1793" s="353"/>
      <c r="D1793" s="353"/>
      <c r="E1793" s="344"/>
      <c r="F1793" s="7" t="s">
        <v>699</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8">
        <v>35000</v>
      </c>
      <c r="AN1793" s="192"/>
      <c r="AO1793" s="202">
        <v>1</v>
      </c>
      <c r="AP1793" s="211">
        <v>34715</v>
      </c>
      <c r="AQ1793" s="202" t="s">
        <v>1254</v>
      </c>
    </row>
    <row r="1794" spans="1:43" x14ac:dyDescent="0.25">
      <c r="A1794" s="370"/>
      <c r="B1794" s="355"/>
      <c r="C1794" s="353"/>
      <c r="D1794" s="353"/>
      <c r="E1794" s="344"/>
      <c r="F1794" s="7" t="s">
        <v>171</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8">
        <v>33140</v>
      </c>
      <c r="AN1794" s="192"/>
      <c r="AO1794" s="202"/>
      <c r="AP1794" s="211"/>
      <c r="AQ1794" s="202"/>
    </row>
    <row r="1795" spans="1:43" x14ac:dyDescent="0.25">
      <c r="A1795" s="370"/>
      <c r="B1795" s="355"/>
      <c r="C1795" s="353"/>
      <c r="D1795" s="353"/>
      <c r="E1795" s="344"/>
      <c r="F1795" s="7" t="s">
        <v>117</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8">
        <v>231004</v>
      </c>
      <c r="AN1795" s="192"/>
      <c r="AO1795" s="202">
        <v>4</v>
      </c>
      <c r="AP1795" s="211">
        <v>216220</v>
      </c>
      <c r="AQ1795" s="202"/>
    </row>
    <row r="1796" spans="1:43" x14ac:dyDescent="0.25">
      <c r="A1796" s="370"/>
      <c r="B1796" s="355"/>
      <c r="C1796" s="353"/>
      <c r="D1796" s="353"/>
      <c r="E1796" s="344"/>
      <c r="F1796" s="7" t="s">
        <v>115</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8">
        <v>32000</v>
      </c>
      <c r="AN1796" s="192"/>
      <c r="AO1796" s="202"/>
      <c r="AP1796" s="211"/>
      <c r="AQ1796" s="202"/>
    </row>
    <row r="1797" spans="1:43" x14ac:dyDescent="0.25">
      <c r="A1797" s="370"/>
      <c r="B1797" s="355"/>
      <c r="C1797" s="353"/>
      <c r="D1797" s="353"/>
      <c r="E1797" s="344"/>
      <c r="F1797" s="7" t="s">
        <v>131</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8">
        <v>30850</v>
      </c>
      <c r="AN1797" s="192"/>
      <c r="AO1797" s="202"/>
      <c r="AP1797" s="211"/>
      <c r="AQ1797" s="202"/>
    </row>
    <row r="1798" spans="1:43" x14ac:dyDescent="0.25">
      <c r="A1798" s="371"/>
      <c r="B1798" s="356"/>
      <c r="C1798" s="357"/>
      <c r="D1798" s="357"/>
      <c r="E1798" s="345"/>
      <c r="F1798" s="7" t="s">
        <v>113</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8">
        <v>310000</v>
      </c>
      <c r="AN1798" s="192"/>
      <c r="AO1798" s="202">
        <v>3</v>
      </c>
      <c r="AP1798" s="211">
        <v>299273</v>
      </c>
      <c r="AQ1798" s="202" t="s">
        <v>1295</v>
      </c>
    </row>
    <row r="1799" spans="1:43" x14ac:dyDescent="0.25">
      <c r="A1799" s="209"/>
      <c r="B1799" s="210"/>
      <c r="C1799" s="139"/>
      <c r="D1799" s="216"/>
      <c r="E1799" s="217"/>
      <c r="F1799" s="77" t="s">
        <v>258</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8">
        <v>600000</v>
      </c>
      <c r="AN1799" s="192"/>
      <c r="AO1799" s="202">
        <v>4</v>
      </c>
      <c r="AP1799" s="211">
        <v>399981</v>
      </c>
      <c r="AQ1799" s="202"/>
    </row>
    <row r="1800" spans="1:43" x14ac:dyDescent="0.25">
      <c r="A1800" s="69"/>
      <c r="B1800" s="23" t="s">
        <v>16</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94">
        <f>SUM(AM1792:AM1799)</f>
        <v>1371994</v>
      </c>
      <c r="AN1800" s="193">
        <f>AM1800/E1792</f>
        <v>1.0000005247839114</v>
      </c>
      <c r="AO1800" s="202"/>
      <c r="AP1800" s="211"/>
      <c r="AQ1800" s="202"/>
    </row>
    <row r="1801" spans="1:43" x14ac:dyDescent="0.25">
      <c r="A1801" s="369">
        <v>206</v>
      </c>
      <c r="B1801" s="354" t="s">
        <v>701</v>
      </c>
      <c r="C1801" s="352" t="s">
        <v>702</v>
      </c>
      <c r="D1801" s="340" t="s">
        <v>1007</v>
      </c>
      <c r="E1801" s="343">
        <v>1904367.28</v>
      </c>
      <c r="F1801" s="7" t="s">
        <v>46</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211">
        <v>695915</v>
      </c>
      <c r="AN1801" s="192"/>
      <c r="AO1801" s="202">
        <v>4</v>
      </c>
      <c r="AP1801" s="211">
        <v>695915</v>
      </c>
      <c r="AQ1801" s="202"/>
    </row>
    <row r="1802" spans="1:43" x14ac:dyDescent="0.25">
      <c r="A1802" s="370"/>
      <c r="B1802" s="355"/>
      <c r="C1802" s="353"/>
      <c r="D1802" s="341"/>
      <c r="E1802" s="344"/>
      <c r="F1802" s="7" t="s">
        <v>82</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v>80000</v>
      </c>
      <c r="AN1802" s="192"/>
      <c r="AO1802" s="202">
        <v>1</v>
      </c>
      <c r="AP1802" s="211">
        <v>40000</v>
      </c>
      <c r="AQ1802" s="202"/>
    </row>
    <row r="1803" spans="1:43" x14ac:dyDescent="0.25">
      <c r="A1803" s="370"/>
      <c r="B1803" s="355"/>
      <c r="C1803" s="353"/>
      <c r="D1803" s="341"/>
      <c r="E1803" s="344"/>
      <c r="F1803" s="7" t="s">
        <v>53</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v>690640.28</v>
      </c>
      <c r="AN1803" s="192"/>
      <c r="AO1803" s="202">
        <v>10</v>
      </c>
      <c r="AP1803" s="211">
        <v>629496</v>
      </c>
      <c r="AQ1803" s="202"/>
    </row>
    <row r="1804" spans="1:43" x14ac:dyDescent="0.25">
      <c r="A1804" s="370"/>
      <c r="B1804" s="355"/>
      <c r="C1804" s="353"/>
      <c r="D1804" s="341"/>
      <c r="E1804" s="344"/>
      <c r="F1804" s="7" t="s">
        <v>263</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v>257270</v>
      </c>
      <c r="AN1804" s="192"/>
      <c r="AO1804" s="202">
        <v>1</v>
      </c>
      <c r="AP1804" s="211">
        <v>69966</v>
      </c>
      <c r="AQ1804" s="202"/>
    </row>
    <row r="1805" spans="1:43" x14ac:dyDescent="0.25">
      <c r="A1805" s="209"/>
      <c r="B1805" s="210"/>
      <c r="C1805" s="139"/>
      <c r="D1805" s="233"/>
      <c r="E1805" s="217"/>
      <c r="F1805" s="77" t="s">
        <v>76</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v>100000</v>
      </c>
      <c r="AN1805" s="192"/>
      <c r="AO1805" s="202"/>
      <c r="AP1805" s="211"/>
      <c r="AQ1805" s="202"/>
    </row>
    <row r="1806" spans="1:43" x14ac:dyDescent="0.25">
      <c r="A1806" s="209"/>
      <c r="B1806" s="210"/>
      <c r="C1806" s="139"/>
      <c r="D1806" s="233"/>
      <c r="E1806" s="217"/>
      <c r="F1806" s="77" t="s">
        <v>1218</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v>34727</v>
      </c>
      <c r="AN1806" s="192"/>
      <c r="AO1806" s="202"/>
      <c r="AP1806" s="211"/>
      <c r="AQ1806" s="202"/>
    </row>
    <row r="1807" spans="1:43" x14ac:dyDescent="0.25">
      <c r="A1807" s="209"/>
      <c r="B1807" s="210"/>
      <c r="C1807" s="139"/>
      <c r="D1807" s="233"/>
      <c r="E1807" s="217"/>
      <c r="F1807" s="77" t="s">
        <v>35</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v>30000</v>
      </c>
      <c r="AN1807" s="192"/>
      <c r="AO1807" s="202"/>
      <c r="AP1807" s="211"/>
      <c r="AQ1807" s="202"/>
    </row>
    <row r="1808" spans="1:43" x14ac:dyDescent="0.25">
      <c r="A1808" s="209"/>
      <c r="B1808" s="210"/>
      <c r="C1808" s="139"/>
      <c r="D1808" s="233"/>
      <c r="E1808" s="217"/>
      <c r="F1808" s="77" t="s">
        <v>77</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v>9000</v>
      </c>
      <c r="AN1808" s="192"/>
      <c r="AO1808" s="202"/>
      <c r="AP1808" s="211"/>
      <c r="AQ1808" s="202"/>
    </row>
    <row r="1809" spans="1:43" x14ac:dyDescent="0.25">
      <c r="A1809" s="69"/>
      <c r="B1809" s="23" t="s">
        <v>16</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94">
        <f>SUM(AM1801:AM1808)</f>
        <v>1897552.28</v>
      </c>
      <c r="AN1809" s="193">
        <f>AM1809/E1801</f>
        <v>0.99642138358940924</v>
      </c>
      <c r="AO1809" s="202"/>
      <c r="AP1809" s="211"/>
      <c r="AQ1809" s="202"/>
    </row>
    <row r="1810" spans="1:43" x14ac:dyDescent="0.25">
      <c r="A1810" s="369">
        <v>207</v>
      </c>
      <c r="B1810" s="354" t="s">
        <v>703</v>
      </c>
      <c r="C1810" s="352" t="s">
        <v>704</v>
      </c>
      <c r="D1810" s="340" t="s">
        <v>1008</v>
      </c>
      <c r="E1810" s="343">
        <v>1213904.9600000002</v>
      </c>
      <c r="F1810" s="7" t="s">
        <v>32</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v>51188.5</v>
      </c>
      <c r="AN1810" s="192"/>
      <c r="AO1810" s="202"/>
      <c r="AP1810" s="211"/>
      <c r="AQ1810" s="202"/>
    </row>
    <row r="1811" spans="1:43" x14ac:dyDescent="0.25">
      <c r="A1811" s="370"/>
      <c r="B1811" s="355"/>
      <c r="C1811" s="353"/>
      <c r="D1811" s="341"/>
      <c r="E1811" s="344"/>
      <c r="F1811" s="7" t="s">
        <v>26</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v>39843.86</v>
      </c>
      <c r="AN1811" s="192"/>
      <c r="AO1811" s="202"/>
      <c r="AP1811" s="211"/>
      <c r="AQ1811" s="202"/>
    </row>
    <row r="1812" spans="1:43" x14ac:dyDescent="0.25">
      <c r="A1812" s="370"/>
      <c r="B1812" s="355"/>
      <c r="C1812" s="353"/>
      <c r="D1812" s="341"/>
      <c r="E1812" s="344"/>
      <c r="F1812" s="7" t="s">
        <v>145</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v>651990.56999999995</v>
      </c>
      <c r="AN1812" s="192"/>
      <c r="AO1812" s="202">
        <v>9</v>
      </c>
      <c r="AP1812" s="211">
        <v>574201</v>
      </c>
      <c r="AQ1812" s="202"/>
    </row>
    <row r="1813" spans="1:43" x14ac:dyDescent="0.25">
      <c r="A1813" s="370"/>
      <c r="B1813" s="355"/>
      <c r="C1813" s="353"/>
      <c r="D1813" s="341"/>
      <c r="E1813" s="344"/>
      <c r="F1813" s="7" t="s">
        <v>46</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v>253551.86</v>
      </c>
      <c r="AN1813" s="192"/>
      <c r="AO1813" s="202">
        <v>3</v>
      </c>
      <c r="AP1813" s="211">
        <v>100728</v>
      </c>
      <c r="AQ1813" s="202"/>
    </row>
    <row r="1814" spans="1:43" x14ac:dyDescent="0.25">
      <c r="A1814" s="371"/>
      <c r="B1814" s="356"/>
      <c r="C1814" s="357"/>
      <c r="D1814" s="342"/>
      <c r="E1814" s="345"/>
      <c r="F1814" s="77" t="s">
        <v>122</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v>217330</v>
      </c>
      <c r="AN1814" s="192"/>
      <c r="AO1814" s="202">
        <v>3</v>
      </c>
      <c r="AP1814" s="211">
        <v>129031</v>
      </c>
      <c r="AQ1814" s="202"/>
    </row>
    <row r="1815" spans="1:43" x14ac:dyDescent="0.25">
      <c r="A1815" s="69"/>
      <c r="B1815" s="23" t="s">
        <v>16</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94">
        <f>SUM(AM1810:AM1814)</f>
        <v>1213904.79</v>
      </c>
      <c r="AN1815" s="193">
        <f>AM1815/E1810</f>
        <v>0.99999985995608742</v>
      </c>
      <c r="AO1815" s="202"/>
      <c r="AP1815" s="211"/>
      <c r="AQ1815" s="202"/>
    </row>
    <row r="1816" spans="1:43" x14ac:dyDescent="0.25">
      <c r="A1816" s="369">
        <v>208</v>
      </c>
      <c r="B1816" s="354" t="s">
        <v>705</v>
      </c>
      <c r="C1816" s="352" t="s">
        <v>704</v>
      </c>
      <c r="D1816" s="340" t="s">
        <v>1009</v>
      </c>
      <c r="E1816" s="343">
        <v>1996108.69</v>
      </c>
      <c r="F1816" s="7" t="s">
        <v>46</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v>505416.44</v>
      </c>
      <c r="AN1816" s="192"/>
      <c r="AO1816" s="202">
        <v>3</v>
      </c>
      <c r="AP1816" s="211">
        <v>400877</v>
      </c>
      <c r="AQ1816" s="202"/>
    </row>
    <row r="1817" spans="1:43" x14ac:dyDescent="0.25">
      <c r="A1817" s="370"/>
      <c r="B1817" s="355"/>
      <c r="C1817" s="353"/>
      <c r="D1817" s="353"/>
      <c r="E1817" s="344"/>
      <c r="F1817" s="7" t="s">
        <v>24</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v>180000</v>
      </c>
      <c r="AN1817" s="192"/>
      <c r="AO1817" s="202">
        <v>11</v>
      </c>
      <c r="AP1817" s="211">
        <v>165000</v>
      </c>
      <c r="AQ1817" s="202"/>
    </row>
    <row r="1818" spans="1:43" x14ac:dyDescent="0.25">
      <c r="A1818" s="370"/>
      <c r="B1818" s="355"/>
      <c r="C1818" s="353"/>
      <c r="D1818" s="353"/>
      <c r="E1818" s="344"/>
      <c r="F1818" s="7" t="s">
        <v>47</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v>320000</v>
      </c>
      <c r="AN1818" s="192"/>
      <c r="AO1818" s="202">
        <v>8</v>
      </c>
      <c r="AP1818" s="211">
        <v>320000</v>
      </c>
      <c r="AQ1818" s="202"/>
    </row>
    <row r="1819" spans="1:43" x14ac:dyDescent="0.25">
      <c r="A1819" s="370"/>
      <c r="B1819" s="355"/>
      <c r="C1819" s="353"/>
      <c r="D1819" s="353"/>
      <c r="E1819" s="344"/>
      <c r="F1819" s="7" t="s">
        <v>51</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v>190000</v>
      </c>
      <c r="AN1819" s="192"/>
      <c r="AO1819" s="202">
        <v>2</v>
      </c>
      <c r="AP1819" s="211">
        <v>140000</v>
      </c>
      <c r="AQ1819" s="202"/>
    </row>
    <row r="1820" spans="1:43" x14ac:dyDescent="0.25">
      <c r="A1820" s="370"/>
      <c r="B1820" s="355"/>
      <c r="C1820" s="353"/>
      <c r="D1820" s="353"/>
      <c r="E1820" s="344"/>
      <c r="F1820" s="7" t="s">
        <v>76</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v>690121.25</v>
      </c>
      <c r="AN1820" s="192"/>
      <c r="AO1820" s="202">
        <v>13</v>
      </c>
      <c r="AP1820" s="211">
        <v>514332</v>
      </c>
      <c r="AQ1820" s="202"/>
    </row>
    <row r="1821" spans="1:43" x14ac:dyDescent="0.25">
      <c r="A1821" s="209"/>
      <c r="B1821" s="210"/>
      <c r="C1821" s="139"/>
      <c r="D1821" s="216"/>
      <c r="E1821" s="217"/>
      <c r="F1821" s="8" t="s">
        <v>457</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v>5000</v>
      </c>
      <c r="AN1821" s="192"/>
      <c r="AO1821" s="202"/>
      <c r="AP1821" s="211"/>
      <c r="AQ1821" s="202"/>
    </row>
    <row r="1822" spans="1:43" x14ac:dyDescent="0.25">
      <c r="A1822" s="209"/>
      <c r="B1822" s="210"/>
      <c r="C1822" s="139"/>
      <c r="D1822" s="216"/>
      <c r="E1822" s="217"/>
      <c r="F1822" s="8" t="s">
        <v>53</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v>50000</v>
      </c>
      <c r="AN1822" s="192"/>
      <c r="AO1822" s="202"/>
      <c r="AP1822" s="211"/>
      <c r="AQ1822" s="202"/>
    </row>
    <row r="1823" spans="1:43" x14ac:dyDescent="0.25">
      <c r="A1823" s="209"/>
      <c r="B1823" s="210"/>
      <c r="C1823" s="139"/>
      <c r="D1823" s="216"/>
      <c r="E1823" s="217"/>
      <c r="F1823" s="8" t="s">
        <v>54</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v>5571</v>
      </c>
      <c r="AN1823" s="192"/>
      <c r="AO1823" s="202"/>
      <c r="AP1823" s="211"/>
      <c r="AQ1823" s="202"/>
    </row>
    <row r="1824" spans="1:43" x14ac:dyDescent="0.25">
      <c r="A1824" s="209"/>
      <c r="B1824" s="210"/>
      <c r="C1824" s="139"/>
      <c r="D1824" s="216"/>
      <c r="E1824" s="217"/>
      <c r="F1824" s="8" t="s">
        <v>55</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v>50000</v>
      </c>
      <c r="AN1824" s="192"/>
      <c r="AO1824" s="202"/>
      <c r="AP1824" s="211"/>
      <c r="AQ1824" s="202"/>
    </row>
    <row r="1825" spans="1:43" x14ac:dyDescent="0.25">
      <c r="A1825" s="69"/>
      <c r="B1825" s="23" t="s">
        <v>16</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94">
        <f>SUM(AM1816:AM1824)</f>
        <v>1996108.69</v>
      </c>
      <c r="AN1825" s="193">
        <f>AM1825/E1816</f>
        <v>1</v>
      </c>
      <c r="AO1825" s="202"/>
      <c r="AP1825" s="211"/>
      <c r="AQ1825" s="202"/>
    </row>
    <row r="1826" spans="1:43" x14ac:dyDescent="0.25">
      <c r="A1826" s="369">
        <v>209</v>
      </c>
      <c r="B1826" s="354" t="s">
        <v>706</v>
      </c>
      <c r="C1826" s="352" t="s">
        <v>704</v>
      </c>
      <c r="D1826" s="340" t="s">
        <v>1010</v>
      </c>
      <c r="E1826" s="343">
        <v>1559436.1400000001</v>
      </c>
      <c r="F1826" s="7" t="s">
        <v>470</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v>652898.43000000005</v>
      </c>
      <c r="AN1826" s="192"/>
      <c r="AO1826" s="202">
        <v>9</v>
      </c>
      <c r="AP1826" s="211">
        <v>627340</v>
      </c>
      <c r="AQ1826" s="202"/>
    </row>
    <row r="1827" spans="1:43" x14ac:dyDescent="0.25">
      <c r="A1827" s="370"/>
      <c r="B1827" s="355"/>
      <c r="C1827" s="353"/>
      <c r="D1827" s="391"/>
      <c r="E1827" s="344"/>
      <c r="F1827" s="7" t="s">
        <v>231</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v>429852.22</v>
      </c>
      <c r="AN1827" s="192"/>
      <c r="AO1827" s="202">
        <v>5</v>
      </c>
      <c r="AP1827" s="211">
        <v>321145</v>
      </c>
      <c r="AQ1827" s="202"/>
    </row>
    <row r="1828" spans="1:43" x14ac:dyDescent="0.25">
      <c r="A1828" s="370"/>
      <c r="B1828" s="355"/>
      <c r="C1828" s="353"/>
      <c r="D1828" s="391"/>
      <c r="E1828" s="344"/>
      <c r="F1828" s="7" t="s">
        <v>1127</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v>184222.38</v>
      </c>
      <c r="AN1828" s="192"/>
      <c r="AO1828" s="202"/>
      <c r="AP1828" s="211"/>
      <c r="AQ1828" s="202"/>
    </row>
    <row r="1829" spans="1:43" x14ac:dyDescent="0.25">
      <c r="A1829" s="209"/>
      <c r="B1829" s="210"/>
      <c r="C1829" s="139"/>
      <c r="D1829" s="266"/>
      <c r="E1829" s="217"/>
      <c r="F1829" s="77" t="s">
        <v>118</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v>30000</v>
      </c>
      <c r="AN1829" s="192"/>
      <c r="AO1829" s="202"/>
      <c r="AP1829" s="211"/>
      <c r="AQ1829" s="202"/>
    </row>
    <row r="1830" spans="1:43" x14ac:dyDescent="0.25">
      <c r="A1830" s="209"/>
      <c r="B1830" s="210"/>
      <c r="C1830" s="139"/>
      <c r="D1830" s="266"/>
      <c r="E1830" s="217"/>
      <c r="F1830" s="77" t="s">
        <v>43</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v>120000</v>
      </c>
      <c r="AN1830" s="192"/>
      <c r="AO1830" s="202"/>
      <c r="AP1830" s="211"/>
      <c r="AQ1830" s="202"/>
    </row>
    <row r="1831" spans="1:43" x14ac:dyDescent="0.25">
      <c r="A1831" s="209"/>
      <c r="B1831" s="210"/>
      <c r="C1831" s="139"/>
      <c r="D1831" s="266"/>
      <c r="E1831" s="217"/>
      <c r="F1831" s="77" t="s">
        <v>468</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v>107463.11</v>
      </c>
      <c r="AN1831" s="192"/>
      <c r="AO1831" s="202"/>
      <c r="AP1831" s="211"/>
      <c r="AQ1831" s="202"/>
    </row>
    <row r="1832" spans="1:43" x14ac:dyDescent="0.25">
      <c r="A1832" s="209"/>
      <c r="B1832" s="210"/>
      <c r="C1832" s="139"/>
      <c r="D1832" s="266"/>
      <c r="E1832" s="217"/>
      <c r="F1832" s="77" t="s">
        <v>465</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v>35000</v>
      </c>
      <c r="AN1832" s="192"/>
      <c r="AO1832" s="202"/>
      <c r="AP1832" s="211"/>
      <c r="AQ1832" s="202"/>
    </row>
    <row r="1833" spans="1:43" x14ac:dyDescent="0.25">
      <c r="A1833" s="69"/>
      <c r="B1833" s="23" t="s">
        <v>16</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94">
        <f>SUM(AM1826:AM1832)</f>
        <v>1559436.14</v>
      </c>
      <c r="AN1833" s="193">
        <f>AM1833/E1826</f>
        <v>0.99999999999999989</v>
      </c>
      <c r="AO1833" s="202"/>
      <c r="AP1833" s="211"/>
      <c r="AQ1833" s="202"/>
    </row>
    <row r="1834" spans="1:43" x14ac:dyDescent="0.25">
      <c r="A1834" s="369">
        <v>210</v>
      </c>
      <c r="B1834" s="354" t="s">
        <v>707</v>
      </c>
      <c r="C1834" s="352" t="s">
        <v>708</v>
      </c>
      <c r="D1834" s="340" t="s">
        <v>1011</v>
      </c>
      <c r="E1834" s="343">
        <v>1557109.5200000003</v>
      </c>
      <c r="F1834" s="7" t="s">
        <v>465</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f>N1834+M1834+L1834+K1834+J1834+I1834+H1834+G1834</f>
        <v>46092.47</v>
      </c>
      <c r="AN1834" s="192"/>
      <c r="AO1834" s="202"/>
      <c r="AP1834" s="211"/>
      <c r="AQ1834" s="202"/>
    </row>
    <row r="1835" spans="1:43" x14ac:dyDescent="0.25">
      <c r="A1835" s="370"/>
      <c r="B1835" s="355"/>
      <c r="C1835" s="353"/>
      <c r="D1835" s="341"/>
      <c r="E1835" s="344"/>
      <c r="F1835" s="7" t="s">
        <v>470</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f t="shared" ref="AM1835:AM1840" si="32">N1835+M1835+L1835+K1835+J1835+I1835+H1835+G1835</f>
        <v>904132.92</v>
      </c>
      <c r="AN1835" s="192"/>
      <c r="AO1835" s="202">
        <v>9</v>
      </c>
      <c r="AP1835" s="211">
        <v>765598</v>
      </c>
      <c r="AQ1835" s="202"/>
    </row>
    <row r="1836" spans="1:43" x14ac:dyDescent="0.25">
      <c r="A1836" s="370"/>
      <c r="B1836" s="355"/>
      <c r="C1836" s="353"/>
      <c r="D1836" s="341"/>
      <c r="E1836" s="344"/>
      <c r="F1836" s="7" t="s">
        <v>118</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f t="shared" si="32"/>
        <v>23046.23</v>
      </c>
      <c r="AN1836" s="192"/>
      <c r="AO1836" s="202"/>
      <c r="AP1836" s="211"/>
      <c r="AQ1836" s="202"/>
    </row>
    <row r="1837" spans="1:43" x14ac:dyDescent="0.25">
      <c r="A1837" s="370"/>
      <c r="B1837" s="355"/>
      <c r="C1837" s="353"/>
      <c r="D1837" s="341"/>
      <c r="E1837" s="344"/>
      <c r="F1837" s="7" t="s">
        <v>308</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f t="shared" si="32"/>
        <v>184369.86</v>
      </c>
      <c r="AN1837" s="192"/>
      <c r="AO1837" s="202">
        <v>7</v>
      </c>
      <c r="AP1837" s="211">
        <v>105000</v>
      </c>
      <c r="AQ1837" s="202"/>
    </row>
    <row r="1838" spans="1:43" x14ac:dyDescent="0.25">
      <c r="A1838" s="370"/>
      <c r="B1838" s="355"/>
      <c r="C1838" s="353"/>
      <c r="D1838" s="341"/>
      <c r="E1838" s="344"/>
      <c r="F1838" s="7" t="s">
        <v>43</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f t="shared" si="32"/>
        <v>122913.24</v>
      </c>
      <c r="AN1838" s="192"/>
      <c r="AO1838" s="202">
        <v>2</v>
      </c>
      <c r="AP1838" s="211">
        <v>80000</v>
      </c>
      <c r="AQ1838" s="202"/>
    </row>
    <row r="1839" spans="1:43" x14ac:dyDescent="0.25">
      <c r="A1839" s="370"/>
      <c r="B1839" s="355"/>
      <c r="C1839" s="353"/>
      <c r="D1839" s="341"/>
      <c r="E1839" s="344"/>
      <c r="F1839" s="7" t="s">
        <v>231</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f t="shared" si="32"/>
        <v>215098.18</v>
      </c>
      <c r="AN1839" s="192"/>
      <c r="AO1839" s="202">
        <v>4</v>
      </c>
      <c r="AP1839" s="211">
        <v>271859.5</v>
      </c>
      <c r="AQ1839" s="202"/>
    </row>
    <row r="1840" spans="1:43" x14ac:dyDescent="0.25">
      <c r="A1840" s="371"/>
      <c r="B1840" s="356"/>
      <c r="C1840" s="357"/>
      <c r="D1840" s="342"/>
      <c r="E1840" s="345"/>
      <c r="F1840" s="7" t="s">
        <v>468</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f t="shared" si="32"/>
        <v>61456.62</v>
      </c>
      <c r="AN1840" s="192"/>
      <c r="AO1840" s="202"/>
      <c r="AP1840" s="211"/>
      <c r="AQ1840" s="202"/>
    </row>
    <row r="1841" spans="1:43" x14ac:dyDescent="0.25">
      <c r="A1841" s="69"/>
      <c r="B1841" s="23" t="s">
        <v>16</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94">
        <f>SUM(AM1834:AM1840)</f>
        <v>1557109.52</v>
      </c>
      <c r="AN1841" s="193">
        <f>AM1841/E1834</f>
        <v>0.99999999999999989</v>
      </c>
      <c r="AO1841" s="202"/>
      <c r="AP1841" s="211"/>
      <c r="AQ1841" s="202"/>
    </row>
    <row r="1842" spans="1:43" x14ac:dyDescent="0.25">
      <c r="A1842" s="369">
        <v>211</v>
      </c>
      <c r="B1842" s="354" t="s">
        <v>709</v>
      </c>
      <c r="C1842" s="352" t="s">
        <v>704</v>
      </c>
      <c r="D1842" s="332" t="s">
        <v>1012</v>
      </c>
      <c r="E1842" s="180"/>
      <c r="F1842" s="7" t="s">
        <v>82</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138">
        <v>80000</v>
      </c>
      <c r="AN1842" s="192"/>
      <c r="AO1842" s="202">
        <v>3</v>
      </c>
      <c r="AP1842" s="211">
        <v>60000</v>
      </c>
      <c r="AQ1842" s="202"/>
    </row>
    <row r="1843" spans="1:43" x14ac:dyDescent="0.25">
      <c r="A1843" s="370"/>
      <c r="B1843" s="355"/>
      <c r="C1843" s="353"/>
      <c r="D1843" s="332"/>
      <c r="E1843" s="139"/>
      <c r="F1843" s="7" t="s">
        <v>35</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v>85143.43</v>
      </c>
      <c r="AN1843" s="192"/>
      <c r="AO1843" s="202">
        <v>1</v>
      </c>
      <c r="AP1843" s="211">
        <v>85000</v>
      </c>
      <c r="AQ1843" s="202"/>
    </row>
    <row r="1844" spans="1:43" x14ac:dyDescent="0.25">
      <c r="A1844" s="370"/>
      <c r="B1844" s="355"/>
      <c r="C1844" s="353"/>
      <c r="D1844" s="332"/>
      <c r="E1844" s="139"/>
      <c r="F1844" s="7" t="s">
        <v>53</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v>1742515.82</v>
      </c>
      <c r="AN1844" s="192"/>
      <c r="AO1844" s="202">
        <v>20</v>
      </c>
      <c r="AP1844" s="211">
        <v>1701268</v>
      </c>
      <c r="AQ1844" s="202"/>
    </row>
    <row r="1845" spans="1:43" x14ac:dyDescent="0.25">
      <c r="A1845" s="370"/>
      <c r="B1845" s="355"/>
      <c r="C1845" s="353"/>
      <c r="D1845" s="332"/>
      <c r="E1845" s="142">
        <v>2495659.25</v>
      </c>
      <c r="F1845" s="7" t="s">
        <v>81</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v>400000</v>
      </c>
      <c r="AN1845" s="192"/>
      <c r="AO1845" s="202">
        <v>4</v>
      </c>
      <c r="AP1845" s="211">
        <v>400000</v>
      </c>
      <c r="AQ1845" s="202"/>
    </row>
    <row r="1846" spans="1:43" x14ac:dyDescent="0.25">
      <c r="A1846" s="370"/>
      <c r="B1846" s="355"/>
      <c r="C1846" s="353"/>
      <c r="D1846" s="332"/>
      <c r="E1846" s="139"/>
      <c r="F1846" s="7" t="s">
        <v>77</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v>60000</v>
      </c>
      <c r="AN1846" s="192"/>
      <c r="AO1846" s="202"/>
      <c r="AP1846" s="211"/>
      <c r="AQ1846" s="202"/>
    </row>
    <row r="1847" spans="1:43" x14ac:dyDescent="0.25">
      <c r="A1847" s="370"/>
      <c r="B1847" s="355"/>
      <c r="C1847" s="353"/>
      <c r="D1847" s="332"/>
      <c r="E1847" s="139"/>
      <c r="F1847" s="7" t="s">
        <v>218</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v>18000</v>
      </c>
      <c r="AN1847" s="192"/>
      <c r="AO1847" s="202"/>
      <c r="AP1847" s="211"/>
      <c r="AQ1847" s="202"/>
    </row>
    <row r="1848" spans="1:43" x14ac:dyDescent="0.25">
      <c r="A1848" s="370"/>
      <c r="B1848" s="355"/>
      <c r="C1848" s="353"/>
      <c r="D1848" s="332"/>
      <c r="E1848" s="139"/>
      <c r="F1848" s="7" t="s">
        <v>54</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v>100000</v>
      </c>
      <c r="AN1848" s="192"/>
      <c r="AO1848" s="202">
        <v>2</v>
      </c>
      <c r="AP1848" s="211">
        <v>99983</v>
      </c>
      <c r="AQ1848" s="202"/>
    </row>
    <row r="1849" spans="1:43" x14ac:dyDescent="0.25">
      <c r="A1849" s="371"/>
      <c r="B1849" s="356"/>
      <c r="C1849" s="357"/>
      <c r="D1849" s="332"/>
      <c r="E1849" s="17"/>
      <c r="F1849" s="7" t="s">
        <v>107</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v>10000</v>
      </c>
      <c r="AN1849" s="192"/>
      <c r="AO1849" s="202"/>
      <c r="AP1849" s="211"/>
      <c r="AQ1849" s="202"/>
    </row>
    <row r="1850" spans="1:43" x14ac:dyDescent="0.25">
      <c r="A1850" s="69"/>
      <c r="B1850" s="23" t="s">
        <v>16</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94">
        <f>SUM(AM1842:AM1849)</f>
        <v>2495659.25</v>
      </c>
      <c r="AN1850" s="193">
        <f>AM1850/E1845</f>
        <v>1</v>
      </c>
      <c r="AO1850" s="202"/>
      <c r="AP1850" s="211"/>
      <c r="AQ1850" s="202"/>
    </row>
    <row r="1851" spans="1:43" x14ac:dyDescent="0.25">
      <c r="A1851" s="369">
        <v>212</v>
      </c>
      <c r="B1851" s="354" t="s">
        <v>712</v>
      </c>
      <c r="C1851" s="352" t="s">
        <v>713</v>
      </c>
      <c r="D1851" s="340" t="s">
        <v>920</v>
      </c>
      <c r="E1851" s="180"/>
      <c r="F1851" s="53" t="s">
        <v>710</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9">
        <v>199535</v>
      </c>
      <c r="AN1851" s="192"/>
      <c r="AO1851" s="202">
        <v>1</v>
      </c>
      <c r="AP1851" s="211">
        <v>199535</v>
      </c>
      <c r="AQ1851" s="202" t="s">
        <v>1840</v>
      </c>
    </row>
    <row r="1852" spans="1:43" x14ac:dyDescent="0.25">
      <c r="A1852" s="370"/>
      <c r="B1852" s="355"/>
      <c r="C1852" s="353"/>
      <c r="D1852" s="391"/>
      <c r="E1852" s="139"/>
      <c r="F1852" s="53" t="s">
        <v>82</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9">
        <v>249450</v>
      </c>
      <c r="AN1852" s="192"/>
      <c r="AO1852" s="202">
        <v>8</v>
      </c>
      <c r="AP1852" s="211">
        <v>240000</v>
      </c>
      <c r="AQ1852" s="202" t="s">
        <v>1841</v>
      </c>
    </row>
    <row r="1853" spans="1:43" x14ac:dyDescent="0.25">
      <c r="A1853" s="370"/>
      <c r="B1853" s="355"/>
      <c r="C1853" s="353"/>
      <c r="D1853" s="391"/>
      <c r="E1853" s="139"/>
      <c r="F1853" s="53" t="s">
        <v>711</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9">
        <v>307381</v>
      </c>
      <c r="AN1853" s="192"/>
      <c r="AO1853" s="202">
        <v>3</v>
      </c>
      <c r="AP1853" s="211">
        <v>307381</v>
      </c>
      <c r="AQ1853" s="202" t="s">
        <v>1842</v>
      </c>
    </row>
    <row r="1854" spans="1:43" x14ac:dyDescent="0.25">
      <c r="A1854" s="370"/>
      <c r="B1854" s="355"/>
      <c r="C1854" s="353"/>
      <c r="D1854" s="391"/>
      <c r="E1854" s="142">
        <v>1953329.97</v>
      </c>
      <c r="F1854" s="53" t="s">
        <v>29</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9">
        <v>300000</v>
      </c>
      <c r="AN1854" s="192"/>
      <c r="AO1854" s="202">
        <v>12</v>
      </c>
      <c r="AP1854" s="211">
        <v>300000</v>
      </c>
      <c r="AQ1854" s="202" t="s">
        <v>1843</v>
      </c>
    </row>
    <row r="1855" spans="1:43" x14ac:dyDescent="0.25">
      <c r="A1855" s="370"/>
      <c r="B1855" s="355"/>
      <c r="C1855" s="353"/>
      <c r="D1855" s="391"/>
      <c r="E1855" s="139"/>
      <c r="F1855" s="53" t="s">
        <v>714</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9">
        <v>835608</v>
      </c>
      <c r="AN1855" s="192"/>
      <c r="AO1855" s="202">
        <v>11</v>
      </c>
      <c r="AP1855" s="211">
        <v>751998</v>
      </c>
      <c r="AQ1855" s="202" t="s">
        <v>1844</v>
      </c>
    </row>
    <row r="1856" spans="1:43" x14ac:dyDescent="0.25">
      <c r="A1856" s="370"/>
      <c r="B1856" s="355"/>
      <c r="C1856" s="353"/>
      <c r="D1856" s="391"/>
      <c r="E1856" s="139"/>
      <c r="F1856" s="53" t="s">
        <v>107</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9">
        <v>50000</v>
      </c>
      <c r="AN1856" s="192"/>
      <c r="AO1856" s="202"/>
      <c r="AP1856" s="211"/>
      <c r="AQ1856" s="202"/>
    </row>
    <row r="1857" spans="1:43" x14ac:dyDescent="0.25">
      <c r="A1857" s="371"/>
      <c r="B1857" s="356"/>
      <c r="C1857" s="357"/>
      <c r="D1857" s="450"/>
      <c r="E1857" s="17"/>
      <c r="F1857" s="53" t="s">
        <v>40</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9">
        <v>11356</v>
      </c>
      <c r="AN1857" s="192"/>
      <c r="AO1857" s="202"/>
      <c r="AP1857" s="211"/>
      <c r="AQ1857" s="202"/>
    </row>
    <row r="1858" spans="1:43" x14ac:dyDescent="0.25">
      <c r="A1858" s="69"/>
      <c r="B1858" s="23" t="s">
        <v>16</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94">
        <f>SUM(AM1851:AM1857)</f>
        <v>1953330</v>
      </c>
      <c r="AN1858" s="193">
        <f>AM1858/E1854</f>
        <v>1.0000000153583883</v>
      </c>
      <c r="AO1858" s="202"/>
      <c r="AP1858" s="211"/>
      <c r="AQ1858" s="202"/>
    </row>
    <row r="1859" spans="1:43" x14ac:dyDescent="0.25">
      <c r="A1859" s="369">
        <v>213</v>
      </c>
      <c r="B1859" s="354" t="s">
        <v>715</v>
      </c>
      <c r="C1859" s="352" t="s">
        <v>716</v>
      </c>
      <c r="D1859" s="340" t="s">
        <v>921</v>
      </c>
      <c r="E1859" s="180"/>
      <c r="F1859" s="7" t="s">
        <v>21</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f>N1859+M1859+L1859+K1859+J1859+I1859+H1859+G1859</f>
        <v>1291545</v>
      </c>
      <c r="AN1859" s="192"/>
      <c r="AO1859" s="202">
        <v>22</v>
      </c>
      <c r="AP1859" s="211">
        <v>1264374</v>
      </c>
      <c r="AQ1859" s="202"/>
    </row>
    <row r="1860" spans="1:43" x14ac:dyDescent="0.25">
      <c r="A1860" s="370"/>
      <c r="B1860" s="355"/>
      <c r="C1860" s="353"/>
      <c r="D1860" s="341"/>
      <c r="E1860" s="142">
        <v>2784185</v>
      </c>
      <c r="F1860" s="7" t="s">
        <v>82</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v>420000</v>
      </c>
      <c r="AN1860" s="192"/>
      <c r="AO1860" s="202"/>
      <c r="AP1860" s="211"/>
      <c r="AQ1860" s="202"/>
    </row>
    <row r="1861" spans="1:43" x14ac:dyDescent="0.25">
      <c r="A1861" s="370"/>
      <c r="B1861" s="355"/>
      <c r="C1861" s="353"/>
      <c r="D1861" s="341"/>
      <c r="E1861" s="142"/>
      <c r="F1861" s="7" t="s">
        <v>27</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v>288510</v>
      </c>
      <c r="AN1861" s="192"/>
      <c r="AO1861" s="202"/>
      <c r="AP1861" s="211"/>
      <c r="AQ1861" s="202"/>
    </row>
    <row r="1862" spans="1:43" x14ac:dyDescent="0.25">
      <c r="A1862" s="370"/>
      <c r="B1862" s="355"/>
      <c r="C1862" s="353"/>
      <c r="D1862" s="341"/>
      <c r="E1862" s="139"/>
      <c r="F1862" s="7" t="s">
        <v>26</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v>200000</v>
      </c>
      <c r="AN1862" s="192"/>
      <c r="AO1862" s="202"/>
      <c r="AP1862" s="211"/>
      <c r="AQ1862" s="202"/>
    </row>
    <row r="1863" spans="1:43" x14ac:dyDescent="0.25">
      <c r="A1863" s="371"/>
      <c r="B1863" s="356"/>
      <c r="C1863" s="357"/>
      <c r="D1863" s="342"/>
      <c r="E1863" s="17"/>
      <c r="F1863" s="7" t="s">
        <v>717</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v>173990</v>
      </c>
      <c r="AN1863" s="192"/>
      <c r="AO1863" s="202">
        <v>1</v>
      </c>
      <c r="AP1863" s="211">
        <v>90000</v>
      </c>
      <c r="AQ1863" s="202"/>
    </row>
    <row r="1864" spans="1:43" x14ac:dyDescent="0.25">
      <c r="A1864" s="209"/>
      <c r="B1864" s="210"/>
      <c r="C1864" s="139"/>
      <c r="D1864" s="233"/>
      <c r="E1864" s="216"/>
      <c r="F1864" s="77" t="s">
        <v>53</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v>250000</v>
      </c>
      <c r="AN1864" s="192"/>
      <c r="AO1864" s="202">
        <v>8</v>
      </c>
      <c r="AP1864" s="211">
        <v>190000</v>
      </c>
      <c r="AQ1864" s="202" t="s">
        <v>1370</v>
      </c>
    </row>
    <row r="1865" spans="1:43" s="213" customFormat="1" x14ac:dyDescent="0.25">
      <c r="A1865" s="209"/>
      <c r="B1865" s="210"/>
      <c r="C1865" s="139"/>
      <c r="D1865" s="233"/>
      <c r="E1865" s="216"/>
      <c r="F1865" s="77" t="s">
        <v>25</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v>100000</v>
      </c>
      <c r="AN1865" s="192"/>
      <c r="AO1865" s="202"/>
      <c r="AP1865" s="211"/>
      <c r="AQ1865" s="212"/>
    </row>
    <row r="1866" spans="1:43" x14ac:dyDescent="0.25">
      <c r="A1866" s="69"/>
      <c r="B1866" s="23" t="s">
        <v>16</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94">
        <f>SUM(AM1859:AM1865)</f>
        <v>2724045</v>
      </c>
      <c r="AN1866" s="193">
        <f>AM1866/E1860</f>
        <v>0.97839942388885792</v>
      </c>
      <c r="AO1866" s="202"/>
      <c r="AP1866" s="211"/>
      <c r="AQ1866" s="202"/>
    </row>
    <row r="1867" spans="1:43" ht="27.75" customHeight="1" x14ac:dyDescent="0.25">
      <c r="A1867" s="369">
        <v>214</v>
      </c>
      <c r="B1867" s="354" t="s">
        <v>718</v>
      </c>
      <c r="C1867" s="352" t="s">
        <v>713</v>
      </c>
      <c r="D1867" s="80" t="s">
        <v>919</v>
      </c>
      <c r="E1867" s="141">
        <v>2039896.1200000003</v>
      </c>
      <c r="F1867" s="7" t="s">
        <v>719</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98">
        <v>100000</v>
      </c>
      <c r="AN1867" s="192"/>
      <c r="AO1867" s="202">
        <v>1</v>
      </c>
      <c r="AP1867" s="211">
        <v>99449</v>
      </c>
      <c r="AQ1867" s="202"/>
    </row>
    <row r="1868" spans="1:43" x14ac:dyDescent="0.25">
      <c r="A1868" s="371"/>
      <c r="B1868" s="356"/>
      <c r="C1868" s="357"/>
      <c r="D1868" s="17"/>
      <c r="E1868" s="17"/>
      <c r="F1868" s="7" t="s">
        <v>720</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98">
        <v>999000</v>
      </c>
      <c r="AN1868" s="192"/>
      <c r="AO1868" s="202">
        <v>13</v>
      </c>
      <c r="AP1868" s="211">
        <v>998993</v>
      </c>
      <c r="AQ1868" s="202" t="s">
        <v>1527</v>
      </c>
    </row>
    <row r="1869" spans="1:43" x14ac:dyDescent="0.25">
      <c r="A1869" s="209"/>
      <c r="B1869" s="210"/>
      <c r="C1869" s="139"/>
      <c r="D1869" s="216"/>
      <c r="E1869" s="216"/>
      <c r="F1869" s="77" t="s">
        <v>228</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98">
        <v>225647</v>
      </c>
      <c r="AN1869" s="192"/>
      <c r="AO1869" s="202"/>
      <c r="AP1869" s="211"/>
      <c r="AQ1869" s="202" t="s">
        <v>1845</v>
      </c>
    </row>
    <row r="1870" spans="1:43" x14ac:dyDescent="0.25">
      <c r="A1870" s="209"/>
      <c r="B1870" s="210"/>
      <c r="C1870" s="139"/>
      <c r="D1870" s="216"/>
      <c r="E1870" s="216"/>
      <c r="F1870" s="77" t="s">
        <v>48</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98">
        <v>250000</v>
      </c>
      <c r="AN1870" s="192"/>
      <c r="AO1870" s="202">
        <v>5</v>
      </c>
      <c r="AP1870" s="211">
        <v>250000</v>
      </c>
      <c r="AQ1870" s="202" t="s">
        <v>1846</v>
      </c>
    </row>
    <row r="1871" spans="1:43" x14ac:dyDescent="0.25">
      <c r="A1871" s="209"/>
      <c r="B1871" s="210"/>
      <c r="C1871" s="139"/>
      <c r="D1871" s="216"/>
      <c r="E1871" s="216"/>
      <c r="F1871" s="77" t="s">
        <v>51</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98">
        <v>150000</v>
      </c>
      <c r="AN1871" s="192"/>
      <c r="AO1871" s="202"/>
      <c r="AP1871" s="211"/>
      <c r="AQ1871" s="202"/>
    </row>
    <row r="1872" spans="1:43" x14ac:dyDescent="0.25">
      <c r="A1872" s="209"/>
      <c r="B1872" s="210"/>
      <c r="C1872" s="139"/>
      <c r="D1872" s="216"/>
      <c r="E1872" s="216"/>
      <c r="F1872" s="77" t="s">
        <v>47</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98">
        <v>245000</v>
      </c>
      <c r="AN1872" s="192"/>
      <c r="AO1872" s="202">
        <v>7</v>
      </c>
      <c r="AP1872" s="211">
        <v>245000</v>
      </c>
      <c r="AQ1872" s="202" t="s">
        <v>1847</v>
      </c>
    </row>
    <row r="1873" spans="1:43" x14ac:dyDescent="0.25">
      <c r="A1873" s="209"/>
      <c r="B1873" s="210"/>
      <c r="C1873" s="139"/>
      <c r="D1873" s="216"/>
      <c r="E1873" s="216"/>
      <c r="F1873" s="77" t="s">
        <v>623</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98">
        <v>70248</v>
      </c>
      <c r="AN1873" s="192"/>
      <c r="AO1873" s="202"/>
      <c r="AP1873" s="211"/>
      <c r="AQ1873" s="202"/>
    </row>
    <row r="1874" spans="1:43" x14ac:dyDescent="0.25">
      <c r="A1874" s="69"/>
      <c r="B1874" s="23" t="s">
        <v>16</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94">
        <f>SUM(AM1867:AM1873)</f>
        <v>2039895</v>
      </c>
      <c r="AN1874" s="193">
        <f>AM1874/E1867</f>
        <v>0.99999945095243359</v>
      </c>
      <c r="AO1874" s="202"/>
      <c r="AP1874" s="211"/>
      <c r="AQ1874" s="202"/>
    </row>
    <row r="1875" spans="1:43" ht="15" customHeight="1" x14ac:dyDescent="0.25">
      <c r="A1875" s="369">
        <v>215</v>
      </c>
      <c r="B1875" s="354" t="s">
        <v>721</v>
      </c>
      <c r="C1875" s="352" t="s">
        <v>713</v>
      </c>
      <c r="D1875" s="346" t="s">
        <v>1358</v>
      </c>
      <c r="E1875" s="407">
        <v>2527499.9982999996</v>
      </c>
      <c r="F1875" s="7" t="s">
        <v>21</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1848</v>
      </c>
      <c r="AA1875" s="138"/>
      <c r="AB1875" s="138"/>
      <c r="AC1875" s="138"/>
      <c r="AD1875" s="138"/>
      <c r="AE1875" s="138"/>
      <c r="AF1875" s="138"/>
      <c r="AG1875" s="138"/>
      <c r="AH1875" s="138"/>
      <c r="AI1875" s="138"/>
      <c r="AJ1875" s="138"/>
      <c r="AK1875" s="138"/>
      <c r="AL1875" s="138"/>
      <c r="AM1875" s="98">
        <v>1469490</v>
      </c>
      <c r="AN1875" s="192"/>
      <c r="AO1875" s="202"/>
      <c r="AP1875" s="211"/>
      <c r="AQ1875" s="202" t="s">
        <v>1296</v>
      </c>
    </row>
    <row r="1876" spans="1:43" x14ac:dyDescent="0.25">
      <c r="A1876" s="370"/>
      <c r="B1876" s="355"/>
      <c r="C1876" s="353"/>
      <c r="D1876" s="364"/>
      <c r="E1876" s="408"/>
      <c r="F1876" s="7" t="s">
        <v>25</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98">
        <v>450000</v>
      </c>
      <c r="AN1876" s="192"/>
      <c r="AO1876" s="202"/>
      <c r="AP1876" s="211"/>
      <c r="AQ1876" s="202"/>
    </row>
    <row r="1877" spans="1:43" x14ac:dyDescent="0.25">
      <c r="A1877" s="370"/>
      <c r="B1877" s="355"/>
      <c r="C1877" s="353"/>
      <c r="D1877" s="364"/>
      <c r="E1877" s="408"/>
      <c r="F1877" s="7" t="s">
        <v>24</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98">
        <v>279575</v>
      </c>
      <c r="AN1877" s="192"/>
      <c r="AO1877" s="202"/>
      <c r="AP1877" s="211"/>
      <c r="AQ1877" s="202"/>
    </row>
    <row r="1878" spans="1:43" x14ac:dyDescent="0.25">
      <c r="A1878" s="371"/>
      <c r="B1878" s="356"/>
      <c r="C1878" s="357"/>
      <c r="D1878" s="364"/>
      <c r="E1878" s="409"/>
      <c r="F1878" s="7" t="s">
        <v>137</v>
      </c>
      <c r="G1878" s="96"/>
      <c r="H1878" s="96"/>
      <c r="I1878" s="96"/>
      <c r="J1878" s="96"/>
      <c r="K1878" s="96"/>
      <c r="L1878" s="96"/>
      <c r="M1878" s="96"/>
      <c r="N1878" s="96"/>
      <c r="O1878" s="96"/>
      <c r="P1878" s="96"/>
      <c r="Q1878" s="96"/>
      <c r="R1878" s="138"/>
      <c r="S1878" s="309"/>
      <c r="T1878" s="309"/>
      <c r="U1878" s="98"/>
      <c r="V1878" s="309"/>
      <c r="W1878" s="309"/>
      <c r="X1878" s="138"/>
      <c r="Y1878" s="138"/>
      <c r="Z1878" s="138" t="s">
        <v>1849</v>
      </c>
      <c r="AA1878" s="138"/>
      <c r="AB1878" s="138"/>
      <c r="AC1878" s="138"/>
      <c r="AD1878" s="138"/>
      <c r="AE1878" s="138"/>
      <c r="AF1878" s="138"/>
      <c r="AG1878" s="138"/>
      <c r="AH1878" s="138"/>
      <c r="AI1878" s="138"/>
      <c r="AJ1878" s="138"/>
      <c r="AK1878" s="138"/>
      <c r="AL1878" s="138"/>
      <c r="AM1878" s="98">
        <v>130648</v>
      </c>
      <c r="AN1878" s="192"/>
      <c r="AO1878" s="202"/>
      <c r="AP1878" s="211"/>
      <c r="AQ1878" s="202"/>
    </row>
    <row r="1879" spans="1:43" x14ac:dyDescent="0.25">
      <c r="A1879" s="209"/>
      <c r="B1879" s="272"/>
      <c r="C1879" s="30"/>
      <c r="D1879" s="364"/>
      <c r="E1879" s="217"/>
      <c r="F1879" s="77" t="s">
        <v>717</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8">
        <v>60000</v>
      </c>
      <c r="AN1879" s="192"/>
      <c r="AO1879" s="202"/>
      <c r="AP1879" s="211"/>
      <c r="AQ1879" s="202" t="s">
        <v>1729</v>
      </c>
    </row>
    <row r="1880" spans="1:43" x14ac:dyDescent="0.25">
      <c r="A1880" s="209"/>
      <c r="B1880" s="272"/>
      <c r="C1880" s="30"/>
      <c r="D1880" s="365"/>
      <c r="E1880" s="217"/>
      <c r="F1880" s="77" t="s">
        <v>26</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8">
        <v>137787</v>
      </c>
      <c r="AN1880" s="192"/>
      <c r="AO1880" s="202"/>
      <c r="AP1880" s="211"/>
      <c r="AQ1880" s="202"/>
    </row>
    <row r="1881" spans="1:43" x14ac:dyDescent="0.25">
      <c r="A1881" s="69"/>
      <c r="B1881" s="32" t="s">
        <v>16</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94">
        <f>SUM(AM1875:AM1880)</f>
        <v>2527500</v>
      </c>
      <c r="AN1881" s="193">
        <f>AM1881/E1875</f>
        <v>1.0000000006726015</v>
      </c>
      <c r="AO1881" s="202"/>
      <c r="AP1881" s="211"/>
      <c r="AQ1881" s="202"/>
    </row>
    <row r="1882" spans="1:43" ht="15" customHeight="1" x14ac:dyDescent="0.25">
      <c r="A1882" s="369">
        <v>216</v>
      </c>
      <c r="B1882" s="354" t="s">
        <v>722</v>
      </c>
      <c r="C1882" s="352" t="s">
        <v>723</v>
      </c>
      <c r="D1882" s="340" t="s">
        <v>1130</v>
      </c>
      <c r="E1882" s="180"/>
      <c r="F1882" s="7" t="s">
        <v>21</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v>527333.68999999994</v>
      </c>
      <c r="AN1882" s="192"/>
      <c r="AO1882" s="202">
        <v>4</v>
      </c>
      <c r="AP1882" s="211">
        <v>200073</v>
      </c>
      <c r="AQ1882" s="202"/>
    </row>
    <row r="1883" spans="1:43" x14ac:dyDescent="0.25">
      <c r="A1883" s="370"/>
      <c r="B1883" s="355"/>
      <c r="C1883" s="353"/>
      <c r="D1883" s="353"/>
      <c r="E1883" s="139"/>
      <c r="F1883" s="7" t="s">
        <v>228</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v>249788.41</v>
      </c>
      <c r="AN1883" s="192"/>
      <c r="AO1883" s="202"/>
      <c r="AP1883" s="211"/>
      <c r="AQ1883" s="202"/>
    </row>
    <row r="1884" spans="1:43" x14ac:dyDescent="0.25">
      <c r="A1884" s="370"/>
      <c r="B1884" s="355"/>
      <c r="C1884" s="353"/>
      <c r="D1884" s="353"/>
      <c r="E1884" s="142">
        <v>1945810.71</v>
      </c>
      <c r="F1884" s="7" t="s">
        <v>145</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v>208157</v>
      </c>
      <c r="AN1884" s="192"/>
      <c r="AO1884" s="202"/>
      <c r="AP1884" s="211"/>
      <c r="AQ1884" s="202" t="s">
        <v>1850</v>
      </c>
    </row>
    <row r="1885" spans="1:43" x14ac:dyDescent="0.25">
      <c r="A1885" s="370"/>
      <c r="B1885" s="355"/>
      <c r="C1885" s="353"/>
      <c r="D1885" s="353"/>
      <c r="E1885" s="139"/>
      <c r="F1885" s="7" t="s">
        <v>1081</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v>48560</v>
      </c>
      <c r="AN1885" s="192"/>
      <c r="AO1885" s="202"/>
      <c r="AP1885" s="211"/>
      <c r="AQ1885" s="202"/>
    </row>
    <row r="1886" spans="1:43" x14ac:dyDescent="0.25">
      <c r="A1886" s="371"/>
      <c r="B1886" s="356"/>
      <c r="C1886" s="357"/>
      <c r="D1886" s="357"/>
      <c r="E1886" s="17"/>
      <c r="F1886" s="7" t="s">
        <v>51</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v>388559.75</v>
      </c>
      <c r="AN1886" s="192"/>
      <c r="AO1886" s="202">
        <v>4</v>
      </c>
      <c r="AP1886" s="211">
        <v>262024.11</v>
      </c>
      <c r="AQ1886" s="202"/>
    </row>
    <row r="1887" spans="1:43" x14ac:dyDescent="0.25">
      <c r="A1887" s="209"/>
      <c r="B1887" s="210"/>
      <c r="C1887" s="139"/>
      <c r="D1887" s="216"/>
      <c r="E1887" s="216"/>
      <c r="F1887" s="77" t="s">
        <v>149</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v>284500</v>
      </c>
      <c r="AN1887" s="192"/>
      <c r="AO1887" s="202">
        <v>4</v>
      </c>
      <c r="AP1887" s="211">
        <v>196797</v>
      </c>
      <c r="AQ1887" s="202"/>
    </row>
    <row r="1888" spans="1:43" x14ac:dyDescent="0.25">
      <c r="A1888" s="209"/>
      <c r="B1888" s="210"/>
      <c r="C1888" s="139"/>
      <c r="D1888" s="216"/>
      <c r="E1888" s="216"/>
      <c r="F1888" s="77" t="s">
        <v>266</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v>197280.46</v>
      </c>
      <c r="AN1888" s="192"/>
      <c r="AO1888" s="202"/>
      <c r="AP1888" s="211"/>
      <c r="AQ1888" s="202" t="s">
        <v>1851</v>
      </c>
    </row>
    <row r="1889" spans="1:43" x14ac:dyDescent="0.25">
      <c r="A1889" s="209"/>
      <c r="B1889" s="210"/>
      <c r="C1889" s="139"/>
      <c r="D1889" s="216"/>
      <c r="E1889" s="216"/>
      <c r="F1889" s="77" t="s">
        <v>1247</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v>41631.4</v>
      </c>
      <c r="AN1889" s="192"/>
      <c r="AO1889" s="202"/>
      <c r="AP1889" s="211"/>
      <c r="AQ1889" s="202"/>
    </row>
    <row r="1890" spans="1:43" x14ac:dyDescent="0.25">
      <c r="A1890" s="69"/>
      <c r="B1890" s="23" t="s">
        <v>16</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94">
        <f>SUM(AM1882:AM1889)</f>
        <v>1945810.71</v>
      </c>
      <c r="AN1890" s="193">
        <f>AM1890/E1884</f>
        <v>1</v>
      </c>
      <c r="AO1890" s="202"/>
      <c r="AP1890" s="211"/>
      <c r="AQ1890" s="202"/>
    </row>
    <row r="1891" spans="1:43" x14ac:dyDescent="0.25">
      <c r="A1891" s="369">
        <v>217</v>
      </c>
      <c r="B1891" s="354" t="s">
        <v>725</v>
      </c>
      <c r="C1891" s="352" t="s">
        <v>716</v>
      </c>
      <c r="D1891" s="340" t="s">
        <v>922</v>
      </c>
      <c r="E1891" s="343">
        <v>2599933.5</v>
      </c>
      <c r="F1891" s="7" t="s">
        <v>21</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8">
        <v>379310</v>
      </c>
      <c r="AN1891" s="192"/>
      <c r="AO1891" s="202">
        <v>10</v>
      </c>
      <c r="AP1891" s="211">
        <v>801932</v>
      </c>
      <c r="AQ1891" s="202"/>
    </row>
    <row r="1892" spans="1:43" x14ac:dyDescent="0.25">
      <c r="A1892" s="370"/>
      <c r="B1892" s="355"/>
      <c r="C1892" s="353"/>
      <c r="D1892" s="353"/>
      <c r="E1892" s="344"/>
      <c r="F1892" s="7" t="s">
        <v>228</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8">
        <v>505752</v>
      </c>
      <c r="AN1892" s="192"/>
      <c r="AO1892" s="202">
        <v>2</v>
      </c>
      <c r="AP1892" s="211">
        <v>191007</v>
      </c>
      <c r="AQ1892" s="202"/>
    </row>
    <row r="1893" spans="1:43" x14ac:dyDescent="0.25">
      <c r="A1893" s="370"/>
      <c r="B1893" s="355"/>
      <c r="C1893" s="353"/>
      <c r="D1893" s="353"/>
      <c r="E1893" s="344"/>
      <c r="F1893" s="7" t="s">
        <v>145</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8">
        <v>252865</v>
      </c>
      <c r="AN1893" s="192"/>
      <c r="AO1893" s="202">
        <v>1</v>
      </c>
      <c r="AP1893" s="211">
        <v>61228</v>
      </c>
      <c r="AQ1893" s="202"/>
    </row>
    <row r="1894" spans="1:43" x14ac:dyDescent="0.25">
      <c r="A1894" s="371"/>
      <c r="B1894" s="356"/>
      <c r="C1894" s="357"/>
      <c r="D1894" s="357"/>
      <c r="E1894" s="345"/>
      <c r="F1894" s="7" t="s">
        <v>112</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8">
        <v>948280</v>
      </c>
      <c r="AN1894" s="192"/>
      <c r="AO1894" s="202"/>
      <c r="AP1894" s="211"/>
      <c r="AQ1894" s="202"/>
    </row>
    <row r="1895" spans="1:43" x14ac:dyDescent="0.25">
      <c r="A1895" s="209"/>
      <c r="B1895" s="210"/>
      <c r="C1895" s="139"/>
      <c r="D1895" s="216"/>
      <c r="E1895" s="217"/>
      <c r="F1895" s="77" t="s">
        <v>51</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8">
        <v>252865</v>
      </c>
      <c r="AN1895" s="192"/>
      <c r="AO1895" s="202">
        <v>9</v>
      </c>
      <c r="AP1895" s="211">
        <v>445948</v>
      </c>
      <c r="AQ1895" s="202"/>
    </row>
    <row r="1896" spans="1:43" x14ac:dyDescent="0.25">
      <c r="A1896" s="209"/>
      <c r="B1896" s="210"/>
      <c r="C1896" s="139"/>
      <c r="D1896" s="216"/>
      <c r="E1896" s="217"/>
      <c r="F1896" s="77" t="s">
        <v>149</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8">
        <v>197610.25</v>
      </c>
      <c r="AN1896" s="192"/>
      <c r="AO1896" s="202">
        <v>1</v>
      </c>
      <c r="AP1896" s="211">
        <v>67929</v>
      </c>
      <c r="AQ1896" s="202"/>
    </row>
    <row r="1897" spans="1:43" x14ac:dyDescent="0.25">
      <c r="A1897" s="209"/>
      <c r="B1897" s="210"/>
      <c r="C1897" s="139"/>
      <c r="D1897" s="216"/>
      <c r="E1897" s="217"/>
      <c r="F1897" s="77" t="s">
        <v>266</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8">
        <v>63251</v>
      </c>
      <c r="AN1897" s="192"/>
      <c r="AO1897" s="202"/>
      <c r="AP1897" s="211"/>
      <c r="AQ1897" s="202" t="s">
        <v>1528</v>
      </c>
    </row>
    <row r="1898" spans="1:43" x14ac:dyDescent="0.25">
      <c r="A1898" s="69"/>
      <c r="B1898" s="23" t="s">
        <v>16</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94">
        <f>SUM(AM1891:AM1897)</f>
        <v>2599933.25</v>
      </c>
      <c r="AN1898" s="193">
        <f>AM1898/E1891</f>
        <v>0.99999990384369442</v>
      </c>
      <c r="AO1898" s="202"/>
      <c r="AP1898" s="211"/>
      <c r="AQ1898" s="202"/>
    </row>
    <row r="1899" spans="1:43" ht="30" customHeight="1" x14ac:dyDescent="0.25">
      <c r="A1899" s="369">
        <v>218</v>
      </c>
      <c r="B1899" s="354" t="s">
        <v>726</v>
      </c>
      <c r="C1899" s="352" t="s">
        <v>713</v>
      </c>
      <c r="D1899" s="340" t="s">
        <v>1129</v>
      </c>
      <c r="E1899" s="343">
        <v>1566205</v>
      </c>
      <c r="F1899" s="7" t="s">
        <v>21</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v>807849</v>
      </c>
      <c r="AN1899" s="192"/>
      <c r="AO1899" s="202">
        <v>8</v>
      </c>
      <c r="AP1899" s="211">
        <v>799306</v>
      </c>
      <c r="AQ1899" s="202"/>
    </row>
    <row r="1900" spans="1:43" x14ac:dyDescent="0.25">
      <c r="A1900" s="371"/>
      <c r="B1900" s="356"/>
      <c r="C1900" s="357"/>
      <c r="D1900" s="357"/>
      <c r="E1900" s="345"/>
      <c r="F1900" s="7" t="s">
        <v>32</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f>L1900+Q1900</f>
        <v>247295</v>
      </c>
      <c r="AN1900" s="192"/>
      <c r="AO1900" s="202">
        <v>4</v>
      </c>
      <c r="AP1900" s="211">
        <v>162618</v>
      </c>
      <c r="AQ1900" s="202"/>
    </row>
    <row r="1901" spans="1:43" x14ac:dyDescent="0.25">
      <c r="A1901" s="209"/>
      <c r="B1901" s="210"/>
      <c r="C1901" s="139"/>
      <c r="D1901" s="216"/>
      <c r="E1901" s="217"/>
      <c r="F1901" s="77" t="s">
        <v>1218</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v>315000</v>
      </c>
      <c r="AN1901" s="192"/>
      <c r="AO1901" s="202">
        <v>7</v>
      </c>
      <c r="AP1901" s="211">
        <v>315000</v>
      </c>
      <c r="AQ1901" s="202"/>
    </row>
    <row r="1902" spans="1:43" x14ac:dyDescent="0.25">
      <c r="A1902" s="209"/>
      <c r="B1902" s="210"/>
      <c r="C1902" s="139"/>
      <c r="D1902" s="216"/>
      <c r="E1902" s="217"/>
      <c r="F1902" s="77" t="s">
        <v>25</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v>110000</v>
      </c>
      <c r="AN1902" s="192"/>
      <c r="AO1902" s="202"/>
      <c r="AP1902" s="211"/>
      <c r="AQ1902" s="202"/>
    </row>
    <row r="1903" spans="1:43" x14ac:dyDescent="0.25">
      <c r="A1903" s="209"/>
      <c r="B1903" s="210"/>
      <c r="C1903" s="139"/>
      <c r="D1903" s="216"/>
      <c r="E1903" s="217"/>
      <c r="F1903" s="77" t="s">
        <v>24</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v>82482</v>
      </c>
      <c r="AN1903" s="192"/>
      <c r="AO1903" s="202"/>
      <c r="AP1903" s="211"/>
      <c r="AQ1903" s="202"/>
    </row>
    <row r="1904" spans="1:43" x14ac:dyDescent="0.25">
      <c r="A1904" s="69"/>
      <c r="B1904" s="23" t="s">
        <v>16</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94">
        <f>SUM(AM1899:AM1903)</f>
        <v>1562626</v>
      </c>
      <c r="AN1904" s="193">
        <f>AM1904/E1899</f>
        <v>0.99771485852745967</v>
      </c>
      <c r="AO1904" s="202"/>
      <c r="AP1904" s="211"/>
      <c r="AQ1904" s="202"/>
    </row>
    <row r="1905" spans="1:43" ht="15" customHeight="1" x14ac:dyDescent="0.25">
      <c r="A1905" s="361">
        <v>219</v>
      </c>
      <c r="B1905" s="361" t="s">
        <v>727</v>
      </c>
      <c r="C1905" s="337" t="s">
        <v>728</v>
      </c>
      <c r="D1905" s="346" t="s">
        <v>829</v>
      </c>
      <c r="E1905" s="366">
        <v>2295862.31</v>
      </c>
      <c r="F1905" s="46" t="s">
        <v>118</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98">
        <f>SUM(G1905:N1905)</f>
        <v>449894</v>
      </c>
      <c r="AN1905" s="192"/>
      <c r="AO1905" s="202"/>
      <c r="AP1905" s="211"/>
      <c r="AQ1905" s="202"/>
    </row>
    <row r="1906" spans="1:43" x14ac:dyDescent="0.25">
      <c r="A1906" s="362"/>
      <c r="B1906" s="362"/>
      <c r="C1906" s="338"/>
      <c r="D1906" s="364"/>
      <c r="E1906" s="367"/>
      <c r="F1906" s="46" t="s">
        <v>116</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98">
        <f t="shared" ref="AM1906:AM1910" si="33">SUM(G1906:N1906)</f>
        <v>420000</v>
      </c>
      <c r="AN1906" s="192"/>
      <c r="AO1906" s="202">
        <v>7</v>
      </c>
      <c r="AP1906" s="211">
        <v>390000</v>
      </c>
      <c r="AQ1906" s="202"/>
    </row>
    <row r="1907" spans="1:43" x14ac:dyDescent="0.25">
      <c r="A1907" s="362">
        <v>219</v>
      </c>
      <c r="B1907" s="362"/>
      <c r="C1907" s="338"/>
      <c r="D1907" s="364"/>
      <c r="E1907" s="367"/>
      <c r="F1907" s="46" t="s">
        <v>115</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98">
        <f t="shared" si="33"/>
        <v>37769</v>
      </c>
      <c r="AN1907" s="192"/>
      <c r="AO1907" s="202"/>
      <c r="AP1907" s="211"/>
      <c r="AQ1907" s="202" t="s">
        <v>1379</v>
      </c>
    </row>
    <row r="1908" spans="1:43" x14ac:dyDescent="0.25">
      <c r="A1908" s="362"/>
      <c r="B1908" s="362"/>
      <c r="C1908" s="338"/>
      <c r="D1908" s="364"/>
      <c r="E1908" s="367"/>
      <c r="F1908" s="46" t="s">
        <v>131</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98">
        <v>858199</v>
      </c>
      <c r="AN1908" s="192"/>
      <c r="AO1908" s="202">
        <v>9</v>
      </c>
      <c r="AP1908" s="211">
        <v>683076</v>
      </c>
      <c r="AQ1908" s="202" t="s">
        <v>1380</v>
      </c>
    </row>
    <row r="1909" spans="1:43" x14ac:dyDescent="0.25">
      <c r="A1909" s="362"/>
      <c r="B1909" s="362"/>
      <c r="C1909" s="338"/>
      <c r="D1909" s="364"/>
      <c r="E1909" s="367"/>
      <c r="F1909" s="46" t="s">
        <v>171</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98">
        <v>430000</v>
      </c>
      <c r="AN1909" s="192"/>
      <c r="AO1909" s="202"/>
      <c r="AP1909" s="211"/>
      <c r="AQ1909" s="202" t="s">
        <v>1826</v>
      </c>
    </row>
    <row r="1910" spans="1:43" x14ac:dyDescent="0.25">
      <c r="A1910" s="363"/>
      <c r="B1910" s="363"/>
      <c r="C1910" s="339"/>
      <c r="D1910" s="365"/>
      <c r="E1910" s="368"/>
      <c r="F1910" s="46" t="s">
        <v>113</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98">
        <f t="shared" si="33"/>
        <v>100000</v>
      </c>
      <c r="AN1910" s="192"/>
      <c r="AO1910" s="202"/>
      <c r="AP1910" s="211"/>
      <c r="AQ1910" s="202" t="s">
        <v>1826</v>
      </c>
    </row>
    <row r="1911" spans="1:43" x14ac:dyDescent="0.25">
      <c r="A1911" s="69"/>
      <c r="B1911" s="23" t="s">
        <v>16</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94">
        <f>SUM(AM1905:AM1910)</f>
        <v>2295862</v>
      </c>
      <c r="AN1911" s="193">
        <f>AM1911/E1905</f>
        <v>0.99999986497448101</v>
      </c>
      <c r="AO1911" s="202"/>
      <c r="AP1911" s="211"/>
      <c r="AQ1911" s="202"/>
    </row>
    <row r="1912" spans="1:43" ht="15" customHeight="1" x14ac:dyDescent="0.25">
      <c r="A1912" s="369">
        <v>220</v>
      </c>
      <c r="B1912" s="503" t="s">
        <v>729</v>
      </c>
      <c r="C1912" s="447" t="s">
        <v>728</v>
      </c>
      <c r="D1912" s="346" t="s">
        <v>830</v>
      </c>
      <c r="E1912" s="366">
        <v>2112106.14</v>
      </c>
      <c r="F1912" s="130" t="s">
        <v>21</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98">
        <f>SUM(G1912:N1912)</f>
        <v>180000</v>
      </c>
      <c r="AN1912" s="192"/>
      <c r="AO1912" s="202">
        <v>1</v>
      </c>
      <c r="AP1912" s="211">
        <v>179730</v>
      </c>
      <c r="AQ1912" s="202" t="s">
        <v>1162</v>
      </c>
    </row>
    <row r="1913" spans="1:43" x14ac:dyDescent="0.25">
      <c r="A1913" s="370"/>
      <c r="B1913" s="504"/>
      <c r="C1913" s="448"/>
      <c r="D1913" s="364"/>
      <c r="E1913" s="367"/>
      <c r="F1913" s="130" t="s">
        <v>145</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98">
        <f t="shared" ref="AM1913:AM1916" si="34">SUM(G1913:N1913)</f>
        <v>100000</v>
      </c>
      <c r="AN1913" s="192"/>
      <c r="AO1913" s="202"/>
      <c r="AP1913" s="211"/>
      <c r="AQ1913" s="202" t="s">
        <v>1827</v>
      </c>
    </row>
    <row r="1914" spans="1:43" x14ac:dyDescent="0.25">
      <c r="A1914" s="370"/>
      <c r="B1914" s="504"/>
      <c r="C1914" s="448"/>
      <c r="D1914" s="364"/>
      <c r="E1914" s="367"/>
      <c r="F1914" s="130" t="s">
        <v>32</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98">
        <f t="shared" si="34"/>
        <v>784031.6</v>
      </c>
      <c r="AN1914" s="192"/>
      <c r="AO1914" s="202">
        <v>1</v>
      </c>
      <c r="AP1914" s="211">
        <v>100000</v>
      </c>
      <c r="AQ1914" s="202" t="s">
        <v>1163</v>
      </c>
    </row>
    <row r="1915" spans="1:43" x14ac:dyDescent="0.25">
      <c r="A1915" s="370"/>
      <c r="B1915" s="504"/>
      <c r="C1915" s="448"/>
      <c r="D1915" s="364"/>
      <c r="E1915" s="367"/>
      <c r="F1915" s="130" t="s">
        <v>831</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98">
        <v>32951.339999999997</v>
      </c>
      <c r="AN1915" s="192"/>
      <c r="AO1915" s="202">
        <v>10</v>
      </c>
      <c r="AP1915" s="211">
        <v>783505</v>
      </c>
      <c r="AQ1915" s="202" t="s">
        <v>1828</v>
      </c>
    </row>
    <row r="1916" spans="1:43" x14ac:dyDescent="0.25">
      <c r="A1916" s="370"/>
      <c r="B1916" s="504"/>
      <c r="C1916" s="448"/>
      <c r="D1916" s="364"/>
      <c r="E1916" s="367"/>
      <c r="F1916" s="134" t="s">
        <v>51</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98">
        <f t="shared" si="34"/>
        <v>490000</v>
      </c>
      <c r="AN1916" s="192"/>
      <c r="AO1916" s="202">
        <v>7</v>
      </c>
      <c r="AP1916" s="211">
        <v>470000</v>
      </c>
      <c r="AQ1916" s="202" t="s">
        <v>1174</v>
      </c>
    </row>
    <row r="1917" spans="1:43" x14ac:dyDescent="0.25">
      <c r="A1917" s="370"/>
      <c r="B1917" s="504"/>
      <c r="C1917" s="448"/>
      <c r="D1917" s="364"/>
      <c r="E1917" s="367"/>
      <c r="F1917" s="87" t="s">
        <v>121</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98">
        <v>352679.79</v>
      </c>
      <c r="AN1917" s="192"/>
      <c r="AO1917" s="202">
        <v>8</v>
      </c>
      <c r="AP1917" s="211">
        <v>320000</v>
      </c>
      <c r="AQ1917" s="202" t="s">
        <v>1381</v>
      </c>
    </row>
    <row r="1918" spans="1:43" x14ac:dyDescent="0.25">
      <c r="A1918" s="370"/>
      <c r="B1918" s="504"/>
      <c r="C1918" s="448"/>
      <c r="D1918" s="364"/>
      <c r="E1918" s="367"/>
      <c r="F1918" s="87" t="s">
        <v>623</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98">
        <v>135000</v>
      </c>
      <c r="AN1918" s="192"/>
      <c r="AO1918" s="202">
        <v>9</v>
      </c>
      <c r="AP1918" s="211">
        <v>135000</v>
      </c>
      <c r="AQ1918" s="202" t="s">
        <v>1829</v>
      </c>
    </row>
    <row r="1919" spans="1:43" x14ac:dyDescent="0.25">
      <c r="A1919" s="371"/>
      <c r="B1919" s="505"/>
      <c r="C1919" s="449"/>
      <c r="D1919" s="365"/>
      <c r="E1919" s="368"/>
      <c r="F1919" s="134" t="s">
        <v>54</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98">
        <v>37443.410000000003</v>
      </c>
      <c r="AN1919" s="192"/>
      <c r="AO1919" s="202"/>
      <c r="AP1919" s="211"/>
      <c r="AQ1919" s="202" t="s">
        <v>1830</v>
      </c>
    </row>
    <row r="1920" spans="1:43" x14ac:dyDescent="0.25">
      <c r="A1920" s="69"/>
      <c r="B1920" s="23" t="s">
        <v>16</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94">
        <f>SUM(AM1912:AM1919)</f>
        <v>2112106.14</v>
      </c>
      <c r="AN1920" s="193">
        <f>AM1920/E1912</f>
        <v>1</v>
      </c>
      <c r="AO1920" s="202"/>
      <c r="AP1920" s="211"/>
      <c r="AQ1920" s="202"/>
    </row>
    <row r="1921" spans="1:43" ht="15" customHeight="1" x14ac:dyDescent="0.25">
      <c r="A1921" s="369">
        <v>221</v>
      </c>
      <c r="B1921" s="361" t="s">
        <v>730</v>
      </c>
      <c r="C1921" s="337" t="s">
        <v>728</v>
      </c>
      <c r="D1921" s="346" t="s">
        <v>832</v>
      </c>
      <c r="E1921" s="453">
        <v>2158814.31</v>
      </c>
      <c r="F1921" s="87" t="s">
        <v>76</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98">
        <v>915871</v>
      </c>
      <c r="AN1921" s="192"/>
      <c r="AO1921" s="202">
        <v>12</v>
      </c>
      <c r="AP1921" s="211">
        <v>878156.96</v>
      </c>
      <c r="AQ1921" s="202" t="s">
        <v>1432</v>
      </c>
    </row>
    <row r="1922" spans="1:43" x14ac:dyDescent="0.25">
      <c r="A1922" s="370"/>
      <c r="B1922" s="362"/>
      <c r="C1922" s="338"/>
      <c r="D1922" s="364"/>
      <c r="E1922" s="453"/>
      <c r="F1922" s="87" t="s">
        <v>53</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98">
        <f t="shared" ref="AM1922:AM1927" si="35">SUM(G1922:N1922)</f>
        <v>200000</v>
      </c>
      <c r="AN1922" s="192"/>
      <c r="AO1922" s="202"/>
      <c r="AP1922" s="211"/>
      <c r="AQ1922" s="202" t="s">
        <v>1433</v>
      </c>
    </row>
    <row r="1923" spans="1:43" x14ac:dyDescent="0.25">
      <c r="A1923" s="370"/>
      <c r="B1923" s="362"/>
      <c r="C1923" s="338"/>
      <c r="D1923" s="364"/>
      <c r="E1923" s="453"/>
      <c r="F1923" s="87" t="s">
        <v>82</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98">
        <f t="shared" si="35"/>
        <v>261812</v>
      </c>
      <c r="AN1923" s="192"/>
      <c r="AO1923" s="202">
        <v>5</v>
      </c>
      <c r="AP1923" s="211">
        <v>200000</v>
      </c>
      <c r="AQ1923" s="202" t="s">
        <v>1434</v>
      </c>
    </row>
    <row r="1924" spans="1:43" x14ac:dyDescent="0.25">
      <c r="A1924" s="370"/>
      <c r="B1924" s="362"/>
      <c r="C1924" s="338"/>
      <c r="D1924" s="364"/>
      <c r="E1924" s="453"/>
      <c r="F1924" s="87" t="s">
        <v>145</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98">
        <v>48418</v>
      </c>
      <c r="AN1924" s="192"/>
      <c r="AO1924" s="202"/>
      <c r="AP1924" s="211"/>
      <c r="AQ1924" s="202"/>
    </row>
    <row r="1925" spans="1:43" x14ac:dyDescent="0.25">
      <c r="A1925" s="370"/>
      <c r="B1925" s="362"/>
      <c r="C1925" s="338"/>
      <c r="D1925" s="364"/>
      <c r="E1925" s="453"/>
      <c r="F1925" s="87" t="s">
        <v>48</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98">
        <f t="shared" si="35"/>
        <v>420000</v>
      </c>
      <c r="AN1925" s="192"/>
      <c r="AO1925" s="202">
        <v>8</v>
      </c>
      <c r="AP1925" s="211">
        <v>460000</v>
      </c>
      <c r="AQ1925" s="202" t="s">
        <v>1435</v>
      </c>
    </row>
    <row r="1926" spans="1:43" x14ac:dyDescent="0.25">
      <c r="A1926" s="370"/>
      <c r="B1926" s="362"/>
      <c r="C1926" s="338"/>
      <c r="D1926" s="364"/>
      <c r="E1926" s="453"/>
      <c r="F1926" s="87" t="s">
        <v>51</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98">
        <f t="shared" si="35"/>
        <v>210000</v>
      </c>
      <c r="AN1926" s="192"/>
      <c r="AO1926" s="202"/>
      <c r="AP1926" s="211"/>
      <c r="AQ1926" s="202" t="s">
        <v>1436</v>
      </c>
    </row>
    <row r="1927" spans="1:43" x14ac:dyDescent="0.25">
      <c r="A1927" s="371"/>
      <c r="B1927" s="363"/>
      <c r="C1927" s="339"/>
      <c r="D1927" s="365"/>
      <c r="E1927" s="453"/>
      <c r="F1927" s="89" t="s">
        <v>54</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98">
        <f t="shared" si="35"/>
        <v>70000</v>
      </c>
      <c r="AN1927" s="192"/>
      <c r="AO1927" s="202">
        <v>1</v>
      </c>
      <c r="AP1927" s="211">
        <v>39543</v>
      </c>
      <c r="AQ1927" s="202"/>
    </row>
    <row r="1928" spans="1:43" x14ac:dyDescent="0.25">
      <c r="A1928" s="209"/>
      <c r="B1928" s="253"/>
      <c r="C1928" s="221"/>
      <c r="D1928" s="219"/>
      <c r="E1928" s="218"/>
      <c r="F1928" s="259" t="s">
        <v>73</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98">
        <v>32713</v>
      </c>
      <c r="AN1928" s="192"/>
      <c r="AO1928" s="202"/>
      <c r="AP1928" s="211"/>
      <c r="AQ1928" s="202" t="s">
        <v>1437</v>
      </c>
    </row>
    <row r="1929" spans="1:43" x14ac:dyDescent="0.25">
      <c r="A1929" s="69"/>
      <c r="B1929" s="23" t="s">
        <v>16</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94">
        <f>SUM(AM1921:AM1928)</f>
        <v>2158814</v>
      </c>
      <c r="AN1929" s="193">
        <f>AM1929/E1921</f>
        <v>0.99999985640265654</v>
      </c>
      <c r="AO1929" s="202"/>
      <c r="AP1929" s="211"/>
      <c r="AQ1929" s="202"/>
    </row>
    <row r="1930" spans="1:43" x14ac:dyDescent="0.25">
      <c r="A1930" s="369">
        <v>222</v>
      </c>
      <c r="B1930" s="354" t="s">
        <v>731</v>
      </c>
      <c r="C1930" s="352" t="s">
        <v>728</v>
      </c>
      <c r="D1930" s="340" t="s">
        <v>833</v>
      </c>
      <c r="E1930" s="343">
        <v>2307368.31</v>
      </c>
      <c r="F1930" s="7" t="s">
        <v>343</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8">
        <f t="shared" ref="AM1930:AM1938" si="36">SUM(G1930:N1930)</f>
        <v>30000</v>
      </c>
      <c r="AN1930" s="192"/>
      <c r="AO1930" s="202">
        <v>2</v>
      </c>
      <c r="AP1930" s="211">
        <v>30000</v>
      </c>
      <c r="AQ1930" s="202" t="s">
        <v>1438</v>
      </c>
    </row>
    <row r="1931" spans="1:43" x14ac:dyDescent="0.25">
      <c r="A1931" s="370"/>
      <c r="B1931" s="355"/>
      <c r="C1931" s="353"/>
      <c r="D1931" s="341"/>
      <c r="E1931" s="344"/>
      <c r="F1931" s="7" t="s">
        <v>457</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8">
        <f t="shared" si="36"/>
        <v>270890</v>
      </c>
      <c r="AN1931" s="192"/>
      <c r="AO1931" s="202">
        <v>6</v>
      </c>
      <c r="AP1931" s="211">
        <v>240000</v>
      </c>
      <c r="AQ1931" s="202" t="s">
        <v>1439</v>
      </c>
    </row>
    <row r="1932" spans="1:43" x14ac:dyDescent="0.25">
      <c r="A1932" s="370"/>
      <c r="B1932" s="355"/>
      <c r="C1932" s="353"/>
      <c r="D1932" s="341"/>
      <c r="E1932" s="344"/>
      <c r="F1932" s="7" t="s">
        <v>51</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8">
        <f t="shared" si="36"/>
        <v>120000</v>
      </c>
      <c r="AN1932" s="192"/>
      <c r="AO1932" s="202">
        <v>2</v>
      </c>
      <c r="AP1932" s="211">
        <v>65000</v>
      </c>
      <c r="AQ1932" s="202" t="s">
        <v>1440</v>
      </c>
    </row>
    <row r="1933" spans="1:43" x14ac:dyDescent="0.25">
      <c r="A1933" s="370"/>
      <c r="B1933" s="355"/>
      <c r="C1933" s="353"/>
      <c r="D1933" s="341"/>
      <c r="E1933" s="344"/>
      <c r="F1933" s="7" t="s">
        <v>81</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8">
        <f t="shared" si="36"/>
        <v>300000</v>
      </c>
      <c r="AN1933" s="192"/>
      <c r="AO1933" s="202">
        <v>7</v>
      </c>
      <c r="AP1933" s="211">
        <v>350000</v>
      </c>
      <c r="AQ1933" s="202" t="s">
        <v>1441</v>
      </c>
    </row>
    <row r="1934" spans="1:43" x14ac:dyDescent="0.25">
      <c r="A1934" s="370"/>
      <c r="B1934" s="355"/>
      <c r="C1934" s="353"/>
      <c r="D1934" s="341"/>
      <c r="E1934" s="344"/>
      <c r="F1934" s="7" t="s">
        <v>53</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8">
        <f t="shared" si="36"/>
        <v>888425.31</v>
      </c>
      <c r="AN1934" s="192"/>
      <c r="AO1934" s="202">
        <v>13</v>
      </c>
      <c r="AP1934" s="211">
        <v>810736.28</v>
      </c>
      <c r="AQ1934" s="202" t="s">
        <v>1519</v>
      </c>
    </row>
    <row r="1935" spans="1:43" x14ac:dyDescent="0.25">
      <c r="A1935" s="370"/>
      <c r="B1935" s="355"/>
      <c r="C1935" s="353"/>
      <c r="D1935" s="341"/>
      <c r="E1935" s="344"/>
      <c r="F1935" s="7" t="s">
        <v>55</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8">
        <f t="shared" si="36"/>
        <v>138728</v>
      </c>
      <c r="AN1935" s="192"/>
      <c r="AO1935" s="202"/>
      <c r="AP1935" s="211"/>
      <c r="AQ1935" s="202" t="s">
        <v>1442</v>
      </c>
    </row>
    <row r="1936" spans="1:43" x14ac:dyDescent="0.25">
      <c r="A1936" s="370"/>
      <c r="B1936" s="355"/>
      <c r="C1936" s="353"/>
      <c r="D1936" s="341"/>
      <c r="E1936" s="344"/>
      <c r="F1936" s="7" t="s">
        <v>73</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8">
        <v>32690</v>
      </c>
      <c r="AN1936" s="192"/>
      <c r="AO1936" s="202"/>
      <c r="AP1936" s="211"/>
      <c r="AQ1936" s="202" t="s">
        <v>1520</v>
      </c>
    </row>
    <row r="1937" spans="1:43" x14ac:dyDescent="0.25">
      <c r="A1937" s="370"/>
      <c r="B1937" s="355"/>
      <c r="C1937" s="353"/>
      <c r="D1937" s="341"/>
      <c r="E1937" s="344"/>
      <c r="F1937" s="7" t="s">
        <v>626</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8">
        <v>261635</v>
      </c>
      <c r="AN1937" s="192"/>
      <c r="AO1937" s="202"/>
      <c r="AP1937" s="211"/>
      <c r="AQ1937" s="202" t="s">
        <v>1521</v>
      </c>
    </row>
    <row r="1938" spans="1:43" x14ac:dyDescent="0.25">
      <c r="A1938" s="370"/>
      <c r="B1938" s="355"/>
      <c r="C1938" s="353"/>
      <c r="D1938" s="341"/>
      <c r="E1938" s="344"/>
      <c r="F1938" s="7" t="s">
        <v>54</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8">
        <f t="shared" si="36"/>
        <v>200000</v>
      </c>
      <c r="AN1938" s="192"/>
      <c r="AO1938" s="202"/>
      <c r="AP1938" s="211"/>
      <c r="AQ1938" s="202" t="s">
        <v>1443</v>
      </c>
    </row>
    <row r="1939" spans="1:43" x14ac:dyDescent="0.25">
      <c r="A1939" s="371"/>
      <c r="B1939" s="356"/>
      <c r="C1939" s="357"/>
      <c r="D1939" s="342"/>
      <c r="E1939" s="345"/>
      <c r="F1939" s="7" t="s">
        <v>213</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8">
        <v>65000</v>
      </c>
      <c r="AN1939" s="192"/>
      <c r="AO1939" s="202"/>
      <c r="AP1939" s="211"/>
      <c r="AQ1939" s="202" t="s">
        <v>1444</v>
      </c>
    </row>
    <row r="1940" spans="1:43" x14ac:dyDescent="0.25">
      <c r="A1940" s="69"/>
      <c r="B1940" s="23" t="s">
        <v>16</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94">
        <f>SUM(AM1930:AM1939)</f>
        <v>2307368.31</v>
      </c>
      <c r="AN1940" s="193">
        <f>AM1940/E1930</f>
        <v>1</v>
      </c>
      <c r="AO1940" s="202"/>
      <c r="AP1940" s="211"/>
      <c r="AQ1940" s="202"/>
    </row>
    <row r="1941" spans="1:43" x14ac:dyDescent="0.25">
      <c r="A1941" s="369">
        <v>223</v>
      </c>
      <c r="B1941" s="354" t="s">
        <v>732</v>
      </c>
      <c r="C1941" s="352" t="s">
        <v>728</v>
      </c>
      <c r="D1941" s="340" t="s">
        <v>834</v>
      </c>
      <c r="E1941" s="343">
        <v>1675799.31</v>
      </c>
      <c r="F1941" s="7" t="s">
        <v>86</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8">
        <v>200000</v>
      </c>
      <c r="AN1941" s="192"/>
      <c r="AO1941" s="202">
        <v>1</v>
      </c>
      <c r="AP1941" s="211">
        <v>40000</v>
      </c>
      <c r="AQ1941" s="202" t="s">
        <v>1445</v>
      </c>
    </row>
    <row r="1942" spans="1:43" x14ac:dyDescent="0.25">
      <c r="A1942" s="370"/>
      <c r="B1942" s="355"/>
      <c r="C1942" s="353"/>
      <c r="D1942" s="341"/>
      <c r="E1942" s="344"/>
      <c r="F1942" s="7" t="s">
        <v>626</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8">
        <v>36000</v>
      </c>
      <c r="AN1942" s="192"/>
      <c r="AO1942" s="202">
        <v>0</v>
      </c>
      <c r="AP1942" s="211">
        <v>0</v>
      </c>
      <c r="AQ1942" s="202" t="s">
        <v>1446</v>
      </c>
    </row>
    <row r="1943" spans="1:43" x14ac:dyDescent="0.25">
      <c r="A1943" s="370"/>
      <c r="B1943" s="355"/>
      <c r="C1943" s="353"/>
      <c r="D1943" s="341"/>
      <c r="E1943" s="344"/>
      <c r="F1943" s="7" t="s">
        <v>26</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8">
        <v>566475</v>
      </c>
      <c r="AN1943" s="192"/>
      <c r="AO1943" s="202">
        <v>0</v>
      </c>
      <c r="AP1943" s="211">
        <v>0</v>
      </c>
      <c r="AQ1943" s="202"/>
    </row>
    <row r="1944" spans="1:43" x14ac:dyDescent="0.25">
      <c r="A1944" s="370"/>
      <c r="B1944" s="355"/>
      <c r="C1944" s="353"/>
      <c r="D1944" s="341"/>
      <c r="E1944" s="344"/>
      <c r="F1944" s="7" t="s">
        <v>81</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8">
        <v>470000</v>
      </c>
      <c r="AN1944" s="192"/>
      <c r="AO1944" s="202">
        <v>0</v>
      </c>
      <c r="AP1944" s="211">
        <v>0</v>
      </c>
      <c r="AQ1944" s="202"/>
    </row>
    <row r="1945" spans="1:43" x14ac:dyDescent="0.25">
      <c r="A1945" s="370"/>
      <c r="B1945" s="355"/>
      <c r="C1945" s="353"/>
      <c r="D1945" s="341"/>
      <c r="E1945" s="344"/>
      <c r="F1945" s="7" t="s">
        <v>53</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8">
        <v>69926</v>
      </c>
      <c r="AN1945" s="192"/>
      <c r="AO1945" s="202">
        <v>5</v>
      </c>
      <c r="AP1945" s="211">
        <v>517601.13</v>
      </c>
      <c r="AQ1945" s="202" t="s">
        <v>1447</v>
      </c>
    </row>
    <row r="1946" spans="1:43" x14ac:dyDescent="0.25">
      <c r="A1946" s="370"/>
      <c r="B1946" s="355"/>
      <c r="C1946" s="353"/>
      <c r="D1946" s="341"/>
      <c r="E1946" s="344"/>
      <c r="F1946" s="7" t="s">
        <v>35</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8">
        <v>21000</v>
      </c>
      <c r="AN1946" s="192"/>
      <c r="AO1946" s="202">
        <v>19</v>
      </c>
      <c r="AP1946" s="211">
        <v>570000</v>
      </c>
      <c r="AQ1946" s="202" t="s">
        <v>1663</v>
      </c>
    </row>
    <row r="1947" spans="1:43" x14ac:dyDescent="0.25">
      <c r="A1947" s="371"/>
      <c r="B1947" s="356"/>
      <c r="C1947" s="357"/>
      <c r="D1947" s="342"/>
      <c r="E1947" s="345"/>
      <c r="F1947" s="7" t="s">
        <v>77</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8">
        <v>312398</v>
      </c>
      <c r="AN1947" s="192"/>
      <c r="AO1947" s="202">
        <v>1</v>
      </c>
      <c r="AP1947" s="211">
        <v>69718.289999999994</v>
      </c>
      <c r="AQ1947" s="202" t="s">
        <v>1664</v>
      </c>
    </row>
    <row r="1948" spans="1:43" x14ac:dyDescent="0.25">
      <c r="A1948" s="69"/>
      <c r="B1948" s="23" t="s">
        <v>16</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94">
        <f>SUM(AM1941:AM1947)</f>
        <v>1675799</v>
      </c>
      <c r="AN1948" s="193">
        <f>AM1948/E1941</f>
        <v>0.99999981501364854</v>
      </c>
      <c r="AO1948" s="202"/>
      <c r="AP1948" s="211"/>
      <c r="AQ1948" s="202"/>
    </row>
    <row r="1949" spans="1:43" x14ac:dyDescent="0.25">
      <c r="A1949" s="369">
        <v>224</v>
      </c>
      <c r="B1949" s="354" t="s">
        <v>733</v>
      </c>
      <c r="C1949" s="352" t="s">
        <v>734</v>
      </c>
      <c r="D1949" s="340" t="s">
        <v>845</v>
      </c>
      <c r="E1949" s="343">
        <v>2193480.31</v>
      </c>
      <c r="F1949" s="46" t="s">
        <v>117</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98">
        <f>SUM(G1949:N1949)</f>
        <v>986101</v>
      </c>
      <c r="AN1949" s="192"/>
      <c r="AO1949" s="202">
        <v>10</v>
      </c>
      <c r="AP1949" s="211">
        <v>985486</v>
      </c>
      <c r="AQ1949" s="202"/>
    </row>
    <row r="1950" spans="1:43" x14ac:dyDescent="0.25">
      <c r="A1950" s="370"/>
      <c r="B1950" s="355"/>
      <c r="C1950" s="353"/>
      <c r="D1950" s="341"/>
      <c r="E1950" s="344"/>
      <c r="F1950" s="46" t="s">
        <v>118</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98">
        <f>SUM(G1950:N1950)</f>
        <v>39885</v>
      </c>
      <c r="AN1950" s="192"/>
      <c r="AO1950" s="202">
        <v>2</v>
      </c>
      <c r="AP1950" s="211">
        <v>78436.89</v>
      </c>
      <c r="AQ1950" s="202" t="s">
        <v>1782</v>
      </c>
    </row>
    <row r="1951" spans="1:43" x14ac:dyDescent="0.25">
      <c r="A1951" s="370"/>
      <c r="B1951" s="355"/>
      <c r="C1951" s="353"/>
      <c r="D1951" s="341"/>
      <c r="E1951" s="344"/>
      <c r="F1951" s="46" t="s">
        <v>116</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98">
        <f>SUM(G1951:N1951)</f>
        <v>744314</v>
      </c>
      <c r="AN1951" s="192"/>
      <c r="AO1951" s="202">
        <v>4</v>
      </c>
      <c r="AP1951" s="211">
        <v>730431</v>
      </c>
      <c r="AQ1951" s="202"/>
    </row>
    <row r="1952" spans="1:43" x14ac:dyDescent="0.25">
      <c r="A1952" s="370"/>
      <c r="B1952" s="355"/>
      <c r="C1952" s="353"/>
      <c r="D1952" s="341"/>
      <c r="E1952" s="344"/>
      <c r="F1952" s="46" t="s">
        <v>171</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98">
        <f>SUM(G1952:N1952)</f>
        <v>53180</v>
      </c>
      <c r="AN1952" s="192"/>
      <c r="AO1952" s="202"/>
      <c r="AP1952" s="211"/>
      <c r="AQ1952" s="202"/>
    </row>
    <row r="1953" spans="1:43" x14ac:dyDescent="0.25">
      <c r="A1953" s="371"/>
      <c r="B1953" s="356"/>
      <c r="C1953" s="357"/>
      <c r="D1953" s="342"/>
      <c r="E1953" s="345"/>
      <c r="F1953" s="46" t="s">
        <v>115</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98">
        <v>30000</v>
      </c>
      <c r="AN1953" s="192"/>
      <c r="AO1953" s="202"/>
      <c r="AP1953" s="211"/>
      <c r="AQ1953" s="202"/>
    </row>
    <row r="1954" spans="1:43" x14ac:dyDescent="0.25">
      <c r="A1954" s="209"/>
      <c r="B1954" s="210"/>
      <c r="C1954" s="139"/>
      <c r="D1954" s="233"/>
      <c r="E1954" s="217"/>
      <c r="F1954" s="136" t="s">
        <v>131</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98">
        <v>100000</v>
      </c>
      <c r="AN1954" s="192"/>
      <c r="AO1954" s="202"/>
      <c r="AP1954" s="211"/>
      <c r="AQ1954" s="202"/>
    </row>
    <row r="1955" spans="1:43" s="213" customFormat="1" x14ac:dyDescent="0.25">
      <c r="A1955" s="209"/>
      <c r="B1955" s="210"/>
      <c r="C1955" s="139"/>
      <c r="D1955" s="233"/>
      <c r="E1955" s="217"/>
      <c r="F1955" s="77" t="s">
        <v>113</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98">
        <v>240000</v>
      </c>
      <c r="AN1955" s="192"/>
      <c r="AO1955" s="212">
        <v>4</v>
      </c>
      <c r="AP1955" s="227">
        <v>240000</v>
      </c>
      <c r="AQ1955" s="212" t="s">
        <v>1783</v>
      </c>
    </row>
    <row r="1956" spans="1:43" x14ac:dyDescent="0.25">
      <c r="A1956" s="69"/>
      <c r="B1956" s="23" t="s">
        <v>16</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94">
        <f>SUM(AM1949:AM1955)</f>
        <v>2193480</v>
      </c>
      <c r="AN1956" s="193">
        <f>AM1956/E1949</f>
        <v>0.99999985867208441</v>
      </c>
      <c r="AO1956" s="202"/>
      <c r="AP1956" s="211"/>
      <c r="AQ1956" s="202"/>
    </row>
    <row r="1957" spans="1:43" x14ac:dyDescent="0.25">
      <c r="A1957" s="369">
        <v>225</v>
      </c>
      <c r="B1957" s="354" t="s">
        <v>736</v>
      </c>
      <c r="C1957" s="352" t="s">
        <v>737</v>
      </c>
      <c r="D1957" s="340" t="s">
        <v>846</v>
      </c>
      <c r="E1957" s="343">
        <v>1978910.1900000002</v>
      </c>
      <c r="F1957" s="46" t="s">
        <v>118</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8">
        <v>13805.48</v>
      </c>
      <c r="AN1957" s="192"/>
      <c r="AO1957" s="202"/>
      <c r="AP1957" s="211"/>
      <c r="AQ1957" s="202"/>
    </row>
    <row r="1958" spans="1:43" x14ac:dyDescent="0.25">
      <c r="A1958" s="370"/>
      <c r="B1958" s="355"/>
      <c r="C1958" s="353"/>
      <c r="D1958" s="341"/>
      <c r="E1958" s="344"/>
      <c r="F1958" s="46" t="s">
        <v>308</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8">
        <v>120000</v>
      </c>
      <c r="AN1958" s="192"/>
      <c r="AO1958" s="202"/>
      <c r="AP1958" s="211"/>
      <c r="AQ1958" s="202"/>
    </row>
    <row r="1959" spans="1:43" x14ac:dyDescent="0.25">
      <c r="A1959" s="371"/>
      <c r="B1959" s="356"/>
      <c r="C1959" s="357"/>
      <c r="D1959" s="342"/>
      <c r="E1959" s="345"/>
      <c r="F1959" s="46" t="s">
        <v>43</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8">
        <v>135985.47</v>
      </c>
      <c r="AN1959" s="192"/>
      <c r="AO1959" s="202"/>
      <c r="AP1959" s="211"/>
      <c r="AQ1959" s="202"/>
    </row>
    <row r="1960" spans="1:43" x14ac:dyDescent="0.25">
      <c r="A1960" s="209"/>
      <c r="B1960" s="210"/>
      <c r="C1960" s="139"/>
      <c r="D1960" s="233"/>
      <c r="E1960" s="217"/>
      <c r="F1960" s="136" t="s">
        <v>310</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8">
        <v>330000</v>
      </c>
      <c r="AN1960" s="192"/>
      <c r="AO1960" s="202"/>
      <c r="AP1960" s="211"/>
      <c r="AQ1960" s="202"/>
    </row>
    <row r="1961" spans="1:43" x14ac:dyDescent="0.25">
      <c r="A1961" s="209"/>
      <c r="B1961" s="210"/>
      <c r="C1961" s="139"/>
      <c r="D1961" s="233"/>
      <c r="E1961" s="217"/>
      <c r="F1961" s="136" t="s">
        <v>231</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8">
        <v>100000</v>
      </c>
      <c r="AN1961" s="192"/>
      <c r="AO1961" s="202"/>
      <c r="AP1961" s="211"/>
      <c r="AQ1961" s="202"/>
    </row>
    <row r="1962" spans="1:43" x14ac:dyDescent="0.25">
      <c r="A1962" s="209"/>
      <c r="B1962" s="210"/>
      <c r="C1962" s="139"/>
      <c r="D1962" s="233"/>
      <c r="E1962" s="217"/>
      <c r="F1962" s="136" t="s">
        <v>468</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8">
        <v>100000</v>
      </c>
      <c r="AN1962" s="192"/>
      <c r="AO1962" s="202"/>
      <c r="AP1962" s="211"/>
      <c r="AQ1962" s="202"/>
    </row>
    <row r="1963" spans="1:43" x14ac:dyDescent="0.25">
      <c r="A1963" s="209"/>
      <c r="B1963" s="210"/>
      <c r="C1963" s="139"/>
      <c r="D1963" s="233"/>
      <c r="E1963" s="217"/>
      <c r="F1963" s="136" t="s">
        <v>735</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8">
        <v>929119.24</v>
      </c>
      <c r="AN1963" s="192"/>
      <c r="AO1963" s="202">
        <v>11</v>
      </c>
      <c r="AP1963" s="211">
        <v>848112</v>
      </c>
      <c r="AQ1963" s="202" t="s">
        <v>1184</v>
      </c>
    </row>
    <row r="1964" spans="1:43" x14ac:dyDescent="0.25">
      <c r="A1964" s="209"/>
      <c r="B1964" s="210"/>
      <c r="C1964" s="139"/>
      <c r="D1964" s="233"/>
      <c r="E1964" s="217"/>
      <c r="F1964" s="136" t="s">
        <v>738</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8">
        <v>150000</v>
      </c>
      <c r="AN1964" s="192"/>
      <c r="AO1964" s="202">
        <v>2</v>
      </c>
      <c r="AP1964" s="211">
        <v>147900</v>
      </c>
      <c r="AQ1964" s="202" t="s">
        <v>1184</v>
      </c>
    </row>
    <row r="1965" spans="1:43" x14ac:dyDescent="0.25">
      <c r="A1965" s="209"/>
      <c r="B1965" s="210"/>
      <c r="C1965" s="139"/>
      <c r="D1965" s="233"/>
      <c r="E1965" s="217"/>
      <c r="F1965" s="136" t="s">
        <v>471</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8">
        <v>100000</v>
      </c>
      <c r="AN1965" s="192"/>
      <c r="AO1965" s="202"/>
      <c r="AP1965" s="211"/>
      <c r="AQ1965" s="202"/>
    </row>
    <row r="1966" spans="1:43" x14ac:dyDescent="0.25">
      <c r="A1966" s="69"/>
      <c r="B1966" s="23" t="s">
        <v>16</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94">
        <f>SUM(AM1957:AM1965)</f>
        <v>1978910.19</v>
      </c>
      <c r="AN1966" s="193">
        <f>AM1966/E1957</f>
        <v>0.99999999999999989</v>
      </c>
      <c r="AO1966" s="202"/>
      <c r="AP1966" s="211"/>
      <c r="AQ1966" s="202"/>
    </row>
    <row r="1967" spans="1:43" x14ac:dyDescent="0.25">
      <c r="A1967" s="369">
        <v>226</v>
      </c>
      <c r="B1967" s="354" t="s">
        <v>739</v>
      </c>
      <c r="C1967" s="352" t="s">
        <v>740</v>
      </c>
      <c r="D1967" s="340" t="s">
        <v>847</v>
      </c>
      <c r="E1967" s="343">
        <v>2813068.31</v>
      </c>
      <c r="F1967" s="46" t="s">
        <v>116</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8">
        <v>669338</v>
      </c>
      <c r="AN1967" s="192"/>
      <c r="AO1967" s="202">
        <v>7</v>
      </c>
      <c r="AP1967" s="211">
        <v>654112</v>
      </c>
      <c r="AQ1967" s="202" t="s">
        <v>1568</v>
      </c>
    </row>
    <row r="1968" spans="1:43" x14ac:dyDescent="0.25">
      <c r="A1968" s="370"/>
      <c r="B1968" s="355"/>
      <c r="C1968" s="353"/>
      <c r="D1968" s="353"/>
      <c r="E1968" s="344"/>
      <c r="F1968" s="46" t="s">
        <v>171</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8">
        <v>297472</v>
      </c>
      <c r="AN1968" s="192"/>
      <c r="AO1968" s="202">
        <v>6</v>
      </c>
      <c r="AP1968" s="211">
        <v>240000</v>
      </c>
      <c r="AQ1968" s="202" t="s">
        <v>1569</v>
      </c>
    </row>
    <row r="1969" spans="1:43" x14ac:dyDescent="0.25">
      <c r="A1969" s="370"/>
      <c r="B1969" s="355"/>
      <c r="C1969" s="353"/>
      <c r="D1969" s="353"/>
      <c r="E1969" s="344"/>
      <c r="F1969" s="46" t="s">
        <v>115</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8">
        <v>185931</v>
      </c>
      <c r="AN1969" s="192"/>
      <c r="AO1969" s="202">
        <v>4</v>
      </c>
      <c r="AP1969" s="211">
        <v>185895</v>
      </c>
      <c r="AQ1969" s="202" t="s">
        <v>1570</v>
      </c>
    </row>
    <row r="1970" spans="1:43" x14ac:dyDescent="0.25">
      <c r="A1970" s="370"/>
      <c r="B1970" s="355"/>
      <c r="C1970" s="353"/>
      <c r="D1970" s="353"/>
      <c r="E1970" s="344"/>
      <c r="F1970" s="46" t="s">
        <v>117</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8">
        <v>1325630</v>
      </c>
      <c r="AN1970" s="192"/>
      <c r="AO1970" s="202">
        <v>15</v>
      </c>
      <c r="AP1970" s="211">
        <v>1296497</v>
      </c>
      <c r="AQ1970" s="202" t="s">
        <v>1571</v>
      </c>
    </row>
    <row r="1971" spans="1:43" x14ac:dyDescent="0.25">
      <c r="A1971" s="370"/>
      <c r="B1971" s="355"/>
      <c r="C1971" s="353"/>
      <c r="D1971" s="353"/>
      <c r="E1971" s="344"/>
      <c r="F1971" s="46" t="s">
        <v>131</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8">
        <v>247912</v>
      </c>
      <c r="AN1971" s="192"/>
      <c r="AO1971" s="202">
        <v>1</v>
      </c>
      <c r="AP1971" s="211">
        <v>100000</v>
      </c>
      <c r="AQ1971" s="202" t="s">
        <v>1572</v>
      </c>
    </row>
    <row r="1972" spans="1:43" x14ac:dyDescent="0.25">
      <c r="A1972" s="370"/>
      <c r="B1972" s="355"/>
      <c r="C1972" s="353"/>
      <c r="D1972" s="353"/>
      <c r="E1972" s="344"/>
      <c r="F1972" s="46" t="s">
        <v>118</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8">
        <v>12420</v>
      </c>
      <c r="AN1972" s="192"/>
      <c r="AO1972" s="202">
        <v>1</v>
      </c>
      <c r="AP1972" s="211">
        <v>9790</v>
      </c>
      <c r="AQ1972" s="202"/>
    </row>
    <row r="1973" spans="1:43" x14ac:dyDescent="0.25">
      <c r="A1973" s="371"/>
      <c r="B1973" s="356"/>
      <c r="C1973" s="357"/>
      <c r="D1973" s="357"/>
      <c r="E1973" s="345"/>
      <c r="F1973" s="46" t="s">
        <v>113</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8">
        <v>74365</v>
      </c>
      <c r="AN1973" s="192"/>
      <c r="AO1973" s="202"/>
      <c r="AP1973" s="211"/>
      <c r="AQ1973" s="202"/>
    </row>
    <row r="1974" spans="1:43" x14ac:dyDescent="0.25">
      <c r="A1974" s="69"/>
      <c r="B1974" s="23" t="s">
        <v>16</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94">
        <f>SUM(AM1967:AM1973)</f>
        <v>2813068</v>
      </c>
      <c r="AN1974" s="193">
        <f>AM1974/E1967</f>
        <v>0.99999988980004539</v>
      </c>
      <c r="AO1974" s="202"/>
      <c r="AP1974" s="211"/>
      <c r="AQ1974" s="202"/>
    </row>
    <row r="1975" spans="1:43" x14ac:dyDescent="0.25">
      <c r="A1975" s="369">
        <v>227</v>
      </c>
      <c r="B1975" s="334" t="s">
        <v>741</v>
      </c>
      <c r="C1975" s="333" t="s">
        <v>740</v>
      </c>
      <c r="D1975" s="332" t="s">
        <v>848</v>
      </c>
      <c r="E1975" s="343">
        <v>1503348.31</v>
      </c>
      <c r="F1975" s="46" t="s">
        <v>278</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8">
        <v>679878</v>
      </c>
      <c r="AN1975" s="192"/>
      <c r="AO1975" s="202">
        <v>10</v>
      </c>
      <c r="AP1975" s="211">
        <v>679874</v>
      </c>
      <c r="AQ1975" s="202" t="s">
        <v>1784</v>
      </c>
    </row>
    <row r="1976" spans="1:43" x14ac:dyDescent="0.25">
      <c r="A1976" s="370"/>
      <c r="B1976" s="334"/>
      <c r="C1976" s="333"/>
      <c r="D1976" s="333"/>
      <c r="E1976" s="344"/>
      <c r="F1976" s="46" t="s">
        <v>116</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8">
        <v>189482</v>
      </c>
      <c r="AN1976" s="192"/>
      <c r="AO1976" s="202">
        <v>6</v>
      </c>
      <c r="AP1976" s="211">
        <v>160670</v>
      </c>
      <c r="AQ1976" s="202" t="s">
        <v>1785</v>
      </c>
    </row>
    <row r="1977" spans="1:43" x14ac:dyDescent="0.25">
      <c r="A1977" s="370"/>
      <c r="B1977" s="334"/>
      <c r="C1977" s="333"/>
      <c r="D1977" s="333"/>
      <c r="E1977" s="344"/>
      <c r="F1977" s="46" t="s">
        <v>118</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8">
        <f t="shared" ref="AM1977:AM1979" si="37">SUM(G1977:N1977)</f>
        <v>15665</v>
      </c>
      <c r="AN1977" s="192"/>
      <c r="AO1977" s="202">
        <v>1</v>
      </c>
      <c r="AP1977" s="211">
        <v>15559.8</v>
      </c>
      <c r="AQ1977" s="202" t="s">
        <v>1786</v>
      </c>
    </row>
    <row r="1978" spans="1:43" x14ac:dyDescent="0.25">
      <c r="A1978" s="370"/>
      <c r="B1978" s="334"/>
      <c r="C1978" s="333"/>
      <c r="D1978" s="333"/>
      <c r="E1978" s="344"/>
      <c r="F1978" s="46" t="s">
        <v>171</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8">
        <f t="shared" si="37"/>
        <v>120000</v>
      </c>
      <c r="AN1978" s="192"/>
      <c r="AO1978" s="202">
        <v>8</v>
      </c>
      <c r="AP1978" s="211">
        <v>120000</v>
      </c>
      <c r="AQ1978" s="202" t="s">
        <v>1787</v>
      </c>
    </row>
    <row r="1979" spans="1:43" x14ac:dyDescent="0.25">
      <c r="A1979" s="370"/>
      <c r="B1979" s="334"/>
      <c r="C1979" s="333"/>
      <c r="D1979" s="333"/>
      <c r="E1979" s="344"/>
      <c r="F1979" s="46" t="s">
        <v>113</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8">
        <f t="shared" si="37"/>
        <v>160000</v>
      </c>
      <c r="AN1979" s="192"/>
      <c r="AO1979" s="202">
        <v>3</v>
      </c>
      <c r="AP1979" s="211">
        <v>120000</v>
      </c>
      <c r="AQ1979" s="202" t="s">
        <v>1788</v>
      </c>
    </row>
    <row r="1980" spans="1:43" x14ac:dyDescent="0.25">
      <c r="A1980" s="370"/>
      <c r="B1980" s="334"/>
      <c r="C1980" s="333"/>
      <c r="D1980" s="333"/>
      <c r="E1980" s="344"/>
      <c r="F1980" s="46" t="s">
        <v>131</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8">
        <v>180000</v>
      </c>
      <c r="AN1980" s="192"/>
      <c r="AO1980" s="202">
        <v>6</v>
      </c>
      <c r="AP1980" s="211">
        <v>180000</v>
      </c>
      <c r="AQ1980" s="202" t="s">
        <v>1789</v>
      </c>
    </row>
    <row r="1981" spans="1:43" x14ac:dyDescent="0.25">
      <c r="A1981" s="209"/>
      <c r="B1981" s="272"/>
      <c r="C1981" s="30"/>
      <c r="D1981" s="216"/>
      <c r="E1981" s="217"/>
      <c r="F1981" s="136" t="s">
        <v>115</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8">
        <v>78323</v>
      </c>
      <c r="AN1981" s="192"/>
      <c r="AO1981" s="202"/>
      <c r="AP1981" s="211"/>
      <c r="AQ1981" s="202"/>
    </row>
    <row r="1982" spans="1:43" x14ac:dyDescent="0.25">
      <c r="A1982" s="209"/>
      <c r="B1982" s="272"/>
      <c r="C1982" s="30"/>
      <c r="D1982" s="216"/>
      <c r="E1982" s="217"/>
      <c r="F1982" s="136" t="s">
        <v>117</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8">
        <v>60000</v>
      </c>
      <c r="AN1982" s="192"/>
      <c r="AO1982" s="202"/>
      <c r="AP1982" s="211"/>
      <c r="AQ1982" s="202" t="s">
        <v>1599</v>
      </c>
    </row>
    <row r="1983" spans="1:43" x14ac:dyDescent="0.25">
      <c r="A1983" s="209"/>
      <c r="B1983" s="272"/>
      <c r="C1983" s="30"/>
      <c r="D1983" s="216"/>
      <c r="E1983" s="217"/>
      <c r="F1983" s="136" t="s">
        <v>258</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8">
        <v>20000</v>
      </c>
      <c r="AN1983" s="192"/>
      <c r="AO1983" s="202"/>
      <c r="AP1983" s="211"/>
      <c r="AQ1983" s="202"/>
    </row>
    <row r="1984" spans="1:43" x14ac:dyDescent="0.25">
      <c r="A1984" s="69"/>
      <c r="B1984" s="32" t="s">
        <v>16</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94">
        <f>SUM(AM1975:AM1983)</f>
        <v>1503348</v>
      </c>
      <c r="AN1984" s="193">
        <f>AM1984/E1975</f>
        <v>0.99999979379362858</v>
      </c>
      <c r="AO1984" s="202"/>
      <c r="AP1984" s="211"/>
      <c r="AQ1984" s="202"/>
    </row>
    <row r="1985" spans="1:43" x14ac:dyDescent="0.25">
      <c r="A1985" s="452">
        <v>228</v>
      </c>
      <c r="B1985" s="354" t="s">
        <v>742</v>
      </c>
      <c r="C1985" s="352" t="s">
        <v>743</v>
      </c>
      <c r="D1985" s="346" t="s">
        <v>851</v>
      </c>
      <c r="E1985" s="343">
        <v>1758684.31</v>
      </c>
      <c r="F1985" s="46" t="s">
        <v>744</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8">
        <f>SUM(G1985:N1985)</f>
        <v>17536</v>
      </c>
      <c r="AN1985" s="192"/>
      <c r="AO1985" s="202">
        <v>1</v>
      </c>
      <c r="AP1985" s="211">
        <v>17520.18</v>
      </c>
      <c r="AQ1985" s="202" t="s">
        <v>1597</v>
      </c>
    </row>
    <row r="1986" spans="1:43" x14ac:dyDescent="0.25">
      <c r="A1986" s="426"/>
      <c r="B1986" s="355"/>
      <c r="C1986" s="353"/>
      <c r="D1986" s="338"/>
      <c r="E1986" s="344"/>
      <c r="F1986" s="46" t="s">
        <v>301</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8">
        <v>317080</v>
      </c>
      <c r="AN1986" s="192"/>
      <c r="AO1986" s="202">
        <v>4</v>
      </c>
      <c r="AP1986" s="211">
        <v>311485</v>
      </c>
      <c r="AQ1986" s="202" t="s">
        <v>1467</v>
      </c>
    </row>
    <row r="1987" spans="1:43" x14ac:dyDescent="0.25">
      <c r="A1987" s="426"/>
      <c r="B1987" s="355"/>
      <c r="C1987" s="353"/>
      <c r="D1987" s="338"/>
      <c r="E1987" s="344"/>
      <c r="F1987" s="84" t="s">
        <v>849</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8">
        <f t="shared" ref="AM1987:AM1996" si="38">SUM(G1987:N1987)</f>
        <v>60000</v>
      </c>
      <c r="AN1987" s="192"/>
      <c r="AO1987" s="202">
        <v>1</v>
      </c>
      <c r="AP1987" s="211">
        <v>29999</v>
      </c>
      <c r="AQ1987" s="202" t="s">
        <v>1790</v>
      </c>
    </row>
    <row r="1988" spans="1:43" x14ac:dyDescent="0.25">
      <c r="A1988" s="426"/>
      <c r="B1988" s="355"/>
      <c r="C1988" s="353"/>
      <c r="D1988" s="338"/>
      <c r="E1988" s="344"/>
      <c r="F1988" s="84" t="s">
        <v>850</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8">
        <f t="shared" si="38"/>
        <v>170000</v>
      </c>
      <c r="AN1988" s="192"/>
      <c r="AO1988" s="202">
        <v>6</v>
      </c>
      <c r="AP1988" s="211">
        <v>165000</v>
      </c>
      <c r="AQ1988" s="202" t="s">
        <v>1468</v>
      </c>
    </row>
    <row r="1989" spans="1:43" x14ac:dyDescent="0.25">
      <c r="A1989" s="426"/>
      <c r="B1989" s="355"/>
      <c r="C1989" s="353"/>
      <c r="D1989" s="338"/>
      <c r="E1989" s="344"/>
      <c r="F1989" s="84" t="s">
        <v>258</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8">
        <f t="shared" si="38"/>
        <v>611392</v>
      </c>
      <c r="AN1989" s="192"/>
      <c r="AO1989" s="202">
        <v>12</v>
      </c>
      <c r="AP1989" s="211">
        <v>572256</v>
      </c>
      <c r="AQ1989" s="202" t="s">
        <v>1791</v>
      </c>
    </row>
    <row r="1990" spans="1:43" x14ac:dyDescent="0.25">
      <c r="A1990" s="426"/>
      <c r="B1990" s="355"/>
      <c r="C1990" s="353"/>
      <c r="D1990" s="338"/>
      <c r="E1990" s="344"/>
      <c r="F1990" s="84" t="s">
        <v>113</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8">
        <f t="shared" si="38"/>
        <v>230000</v>
      </c>
      <c r="AN1990" s="192"/>
      <c r="AO1990" s="202">
        <v>8</v>
      </c>
      <c r="AP1990" s="211">
        <v>240000</v>
      </c>
      <c r="AQ1990" s="202" t="s">
        <v>1597</v>
      </c>
    </row>
    <row r="1991" spans="1:43" x14ac:dyDescent="0.25">
      <c r="A1991" s="426"/>
      <c r="B1991" s="355"/>
      <c r="C1991" s="353"/>
      <c r="D1991" s="338"/>
      <c r="E1991" s="344"/>
      <c r="F1991" s="84" t="s">
        <v>131</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8">
        <f t="shared" si="38"/>
        <v>92676</v>
      </c>
      <c r="AN1991" s="192"/>
      <c r="AO1991" s="202">
        <v>0</v>
      </c>
      <c r="AP1991" s="211">
        <v>0</v>
      </c>
      <c r="AQ1991" s="202" t="s">
        <v>1597</v>
      </c>
    </row>
    <row r="1992" spans="1:43" x14ac:dyDescent="0.25">
      <c r="A1992" s="426"/>
      <c r="B1992" s="355"/>
      <c r="C1992" s="353"/>
      <c r="D1992" s="338"/>
      <c r="E1992" s="344"/>
      <c r="F1992" s="84" t="s">
        <v>358</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8">
        <f t="shared" si="38"/>
        <v>35000</v>
      </c>
      <c r="AN1992" s="192"/>
      <c r="AO1992" s="202">
        <v>1</v>
      </c>
      <c r="AP1992" s="211">
        <v>32763</v>
      </c>
      <c r="AQ1992" s="202" t="s">
        <v>1598</v>
      </c>
    </row>
    <row r="1993" spans="1:43" x14ac:dyDescent="0.25">
      <c r="A1993" s="426"/>
      <c r="B1993" s="355"/>
      <c r="C1993" s="353"/>
      <c r="D1993" s="338"/>
      <c r="E1993" s="344"/>
      <c r="F1993" s="84" t="s">
        <v>278</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8">
        <f t="shared" si="38"/>
        <v>120000</v>
      </c>
      <c r="AN1993" s="192"/>
      <c r="AO1993" s="202">
        <v>1</v>
      </c>
      <c r="AP1993" s="211">
        <v>106383</v>
      </c>
      <c r="AQ1993" s="202" t="s">
        <v>1598</v>
      </c>
    </row>
    <row r="1994" spans="1:43" x14ac:dyDescent="0.25">
      <c r="A1994" s="426"/>
      <c r="B1994" s="355"/>
      <c r="C1994" s="353"/>
      <c r="D1994" s="338"/>
      <c r="E1994" s="344"/>
      <c r="F1994" s="84" t="s">
        <v>355</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8">
        <f t="shared" si="38"/>
        <v>60000</v>
      </c>
      <c r="AN1994" s="192"/>
      <c r="AO1994" s="202"/>
      <c r="AP1994" s="211"/>
      <c r="AQ1994" s="202" t="s">
        <v>1599</v>
      </c>
    </row>
    <row r="1995" spans="1:43" x14ac:dyDescent="0.25">
      <c r="A1995" s="426"/>
      <c r="B1995" s="355"/>
      <c r="C1995" s="353"/>
      <c r="D1995" s="338"/>
      <c r="E1995" s="344"/>
      <c r="F1995" s="84" t="s">
        <v>115</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8">
        <f t="shared" si="38"/>
        <v>15000</v>
      </c>
      <c r="AN1995" s="192"/>
      <c r="AO1995" s="202"/>
      <c r="AP1995" s="211"/>
      <c r="AQ1995" s="202" t="s">
        <v>1573</v>
      </c>
    </row>
    <row r="1996" spans="1:43" x14ac:dyDescent="0.25">
      <c r="A1996" s="427"/>
      <c r="B1996" s="356"/>
      <c r="C1996" s="357"/>
      <c r="D1996" s="339"/>
      <c r="E1996" s="345"/>
      <c r="F1996" s="84" t="s">
        <v>171</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8">
        <f t="shared" si="38"/>
        <v>30000</v>
      </c>
      <c r="AN1996" s="192"/>
      <c r="AO1996" s="202"/>
      <c r="AP1996" s="211"/>
      <c r="AQ1996" s="202" t="s">
        <v>1573</v>
      </c>
    </row>
    <row r="1997" spans="1:43" x14ac:dyDescent="0.25">
      <c r="A1997" s="69"/>
      <c r="B1997" s="23" t="s">
        <v>16</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f>SUM(AM1985:AM1996)</f>
        <v>1758684</v>
      </c>
      <c r="AN1997" s="193">
        <f>AM1997/E1985</f>
        <v>0.99999982373186691</v>
      </c>
      <c r="AO1997" s="202"/>
      <c r="AP1997" s="211"/>
      <c r="AQ1997" s="202"/>
    </row>
    <row r="1998" spans="1:43" x14ac:dyDescent="0.25">
      <c r="A1998" s="369">
        <v>229</v>
      </c>
      <c r="B1998" s="354" t="s">
        <v>745</v>
      </c>
      <c r="C1998" s="10"/>
      <c r="D1998" s="340" t="s">
        <v>894</v>
      </c>
      <c r="E1998" s="343">
        <v>1586191.31</v>
      </c>
      <c r="F1998" s="7" t="s">
        <v>54</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8">
        <v>60878</v>
      </c>
      <c r="AN1998" s="192"/>
      <c r="AO1998" s="202"/>
      <c r="AP1998" s="211"/>
      <c r="AQ1998" s="202" t="s">
        <v>1677</v>
      </c>
    </row>
    <row r="1999" spans="1:43" x14ac:dyDescent="0.25">
      <c r="A1999" s="370"/>
      <c r="B1999" s="355"/>
      <c r="C1999" s="30"/>
      <c r="D1999" s="341"/>
      <c r="E1999" s="344"/>
      <c r="F1999" s="7" t="s">
        <v>76</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8">
        <v>608582</v>
      </c>
      <c r="AN1999" s="192"/>
      <c r="AO1999" s="202">
        <v>9</v>
      </c>
      <c r="AP1999" s="211">
        <v>409684</v>
      </c>
      <c r="AQ1999" s="202" t="s">
        <v>1510</v>
      </c>
    </row>
    <row r="2000" spans="1:43" x14ac:dyDescent="0.25">
      <c r="A2000" s="370"/>
      <c r="B2000" s="355"/>
      <c r="C2000" s="30"/>
      <c r="D2000" s="341"/>
      <c r="E2000" s="344"/>
      <c r="F2000" s="7" t="s">
        <v>46</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8">
        <v>121702</v>
      </c>
      <c r="AN2000" s="192"/>
      <c r="AO2000" s="202"/>
      <c r="AP2000" s="211"/>
      <c r="AQ2000" s="202"/>
    </row>
    <row r="2001" spans="1:43" x14ac:dyDescent="0.25">
      <c r="A2001" s="370"/>
      <c r="B2001" s="355"/>
      <c r="C2001" s="30" t="s">
        <v>746</v>
      </c>
      <c r="D2001" s="341"/>
      <c r="E2001" s="344"/>
      <c r="F2001" s="7" t="s">
        <v>51</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8">
        <v>140782</v>
      </c>
      <c r="AN2001" s="192"/>
      <c r="AO2001" s="202">
        <v>6</v>
      </c>
      <c r="AP2001" s="211">
        <v>134937</v>
      </c>
      <c r="AQ2001" s="202" t="s">
        <v>1511</v>
      </c>
    </row>
    <row r="2002" spans="1:43" x14ac:dyDescent="0.25">
      <c r="A2002" s="370"/>
      <c r="B2002" s="355"/>
      <c r="C2002" s="30"/>
      <c r="D2002" s="341"/>
      <c r="E2002" s="344"/>
      <c r="F2002" s="7" t="s">
        <v>82</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8">
        <v>91280</v>
      </c>
      <c r="AN2002" s="192"/>
      <c r="AO2002" s="202">
        <v>4</v>
      </c>
      <c r="AP2002" s="211">
        <v>60000</v>
      </c>
      <c r="AQ2002" s="202" t="s">
        <v>1512</v>
      </c>
    </row>
    <row r="2003" spans="1:43" x14ac:dyDescent="0.25">
      <c r="A2003" s="370"/>
      <c r="B2003" s="355"/>
      <c r="C2003" s="30"/>
      <c r="D2003" s="341"/>
      <c r="E2003" s="344"/>
      <c r="F2003" s="7" t="s">
        <v>48</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8">
        <v>289091</v>
      </c>
      <c r="AN2003" s="192"/>
      <c r="AO2003" s="202">
        <v>3</v>
      </c>
      <c r="AP2003" s="211">
        <v>119646.07</v>
      </c>
      <c r="AQ2003" s="202" t="s">
        <v>1678</v>
      </c>
    </row>
    <row r="2004" spans="1:43" x14ac:dyDescent="0.25">
      <c r="A2004" s="370"/>
      <c r="B2004" s="355"/>
      <c r="C2004" s="30"/>
      <c r="D2004" s="341"/>
      <c r="E2004" s="344"/>
      <c r="F2004" s="7" t="s">
        <v>35</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8">
        <v>228218</v>
      </c>
      <c r="AN2004" s="192"/>
      <c r="AO2004" s="202"/>
      <c r="AP2004" s="211"/>
      <c r="AQ2004" s="202" t="s">
        <v>1513</v>
      </c>
    </row>
    <row r="2005" spans="1:43" x14ac:dyDescent="0.25">
      <c r="A2005" s="371"/>
      <c r="B2005" s="356"/>
      <c r="C2005" s="31"/>
      <c r="D2005" s="342"/>
      <c r="E2005" s="345"/>
      <c r="F2005" s="7" t="s">
        <v>53</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8">
        <v>45658</v>
      </c>
      <c r="AN2005" s="192"/>
      <c r="AO2005" s="202"/>
      <c r="AP2005" s="211"/>
      <c r="AQ2005" s="202"/>
    </row>
    <row r="2006" spans="1:43" x14ac:dyDescent="0.25">
      <c r="A2006" s="69"/>
      <c r="B2006" s="23" t="s">
        <v>16</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94">
        <f>SUM(AM1998:AM2005)</f>
        <v>1586191</v>
      </c>
      <c r="AN2006" s="193">
        <f>AM2006/E1998</f>
        <v>0.99999980456329696</v>
      </c>
      <c r="AO2006" s="202"/>
      <c r="AP2006" s="211"/>
      <c r="AQ2006" s="202"/>
    </row>
    <row r="2007" spans="1:43" x14ac:dyDescent="0.25">
      <c r="A2007" s="369">
        <v>230</v>
      </c>
      <c r="B2007" s="354" t="s">
        <v>747</v>
      </c>
      <c r="C2007" s="352" t="s">
        <v>748</v>
      </c>
      <c r="D2007" s="340" t="s">
        <v>897</v>
      </c>
      <c r="E2007" s="343">
        <v>2244619.9800000004</v>
      </c>
      <c r="F2007" s="7" t="s">
        <v>118</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8">
        <v>1000000</v>
      </c>
      <c r="AN2007" s="192"/>
      <c r="AO2007" s="202">
        <v>10</v>
      </c>
      <c r="AP2007" s="211">
        <v>855219</v>
      </c>
      <c r="AQ2007" s="202" t="s">
        <v>1453</v>
      </c>
    </row>
    <row r="2008" spans="1:43" x14ac:dyDescent="0.25">
      <c r="A2008" s="370"/>
      <c r="B2008" s="355"/>
      <c r="C2008" s="353"/>
      <c r="D2008" s="341"/>
      <c r="E2008" s="344"/>
      <c r="F2008" s="7" t="s">
        <v>116</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8">
        <v>481692.99</v>
      </c>
      <c r="AN2008" s="192"/>
      <c r="AO2008" s="202"/>
      <c r="AP2008" s="211"/>
      <c r="AQ2008" s="202" t="s">
        <v>1454</v>
      </c>
    </row>
    <row r="2009" spans="1:43" x14ac:dyDescent="0.25">
      <c r="A2009" s="370"/>
      <c r="B2009" s="355"/>
      <c r="C2009" s="353"/>
      <c r="D2009" s="341"/>
      <c r="E2009" s="344"/>
      <c r="F2009" s="7" t="s">
        <v>171</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8">
        <v>65926.990000000005</v>
      </c>
      <c r="AN2009" s="192"/>
      <c r="AO2009" s="202">
        <v>1</v>
      </c>
      <c r="AP2009" s="211">
        <v>32963.49</v>
      </c>
      <c r="AQ2009" s="202" t="s">
        <v>1306</v>
      </c>
    </row>
    <row r="2010" spans="1:43" x14ac:dyDescent="0.25">
      <c r="A2010" s="370"/>
      <c r="B2010" s="355"/>
      <c r="C2010" s="353"/>
      <c r="D2010" s="341"/>
      <c r="E2010" s="344"/>
      <c r="F2010" s="7" t="s">
        <v>113</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8">
        <v>430000</v>
      </c>
      <c r="AN2010" s="192"/>
      <c r="AO2010" s="202">
        <v>7</v>
      </c>
      <c r="AP2010" s="211">
        <v>350000</v>
      </c>
      <c r="AQ2010" s="202" t="s">
        <v>1307</v>
      </c>
    </row>
    <row r="2011" spans="1:43" x14ac:dyDescent="0.25">
      <c r="A2011" s="370"/>
      <c r="B2011" s="355"/>
      <c r="C2011" s="353"/>
      <c r="D2011" s="341"/>
      <c r="E2011" s="344"/>
      <c r="F2011" s="7" t="s">
        <v>115</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v>2000</v>
      </c>
      <c r="AN2011" s="192"/>
      <c r="AO2011" s="202"/>
      <c r="AP2011" s="211"/>
      <c r="AQ2011" s="202"/>
    </row>
    <row r="2012" spans="1:43" x14ac:dyDescent="0.25">
      <c r="A2012" s="209"/>
      <c r="B2012" s="210"/>
      <c r="C2012" s="139"/>
      <c r="D2012" s="233"/>
      <c r="E2012" s="217"/>
      <c r="F2012" s="77" t="s">
        <v>131</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8">
        <v>165000</v>
      </c>
      <c r="AN2012" s="192"/>
      <c r="AO2012" s="202"/>
      <c r="AP2012" s="211"/>
      <c r="AQ2012" s="202"/>
    </row>
    <row r="2013" spans="1:43" x14ac:dyDescent="0.25">
      <c r="A2013" s="69"/>
      <c r="B2013" s="23" t="s">
        <v>16</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94">
        <f>SUM(AM2007:AM2012)</f>
        <v>2144619.98</v>
      </c>
      <c r="AN2013" s="193">
        <f>AM2013/E2007</f>
        <v>0.95544902883738902</v>
      </c>
      <c r="AO2013" s="202"/>
      <c r="AP2013" s="211"/>
      <c r="AQ2013" s="202"/>
    </row>
    <row r="2014" spans="1:43" x14ac:dyDescent="0.25">
      <c r="A2014" s="369">
        <v>231</v>
      </c>
      <c r="B2014" s="354" t="s">
        <v>749</v>
      </c>
      <c r="C2014" s="352" t="s">
        <v>746</v>
      </c>
      <c r="D2014" s="340" t="s">
        <v>895</v>
      </c>
      <c r="E2014" s="343">
        <v>2015925.31</v>
      </c>
      <c r="F2014" s="7" t="s">
        <v>145</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8">
        <v>1045029</v>
      </c>
      <c r="AN2014" s="192"/>
      <c r="AO2014" s="202">
        <v>18</v>
      </c>
      <c r="AP2014" s="211">
        <v>1038502</v>
      </c>
      <c r="AQ2014" s="202" t="s">
        <v>1679</v>
      </c>
    </row>
    <row r="2015" spans="1:43" x14ac:dyDescent="0.25">
      <c r="A2015" s="370"/>
      <c r="B2015" s="355"/>
      <c r="C2015" s="353"/>
      <c r="D2015" s="341"/>
      <c r="E2015" s="344"/>
      <c r="F2015" s="7" t="s">
        <v>122</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8">
        <v>200000</v>
      </c>
      <c r="AN2015" s="192"/>
      <c r="AO2015" s="202">
        <v>3</v>
      </c>
      <c r="AP2015" s="211">
        <v>60000</v>
      </c>
      <c r="AQ2015" s="202" t="s">
        <v>1680</v>
      </c>
    </row>
    <row r="2016" spans="1:43" x14ac:dyDescent="0.25">
      <c r="A2016" s="370"/>
      <c r="B2016" s="355"/>
      <c r="C2016" s="353"/>
      <c r="D2016" s="341"/>
      <c r="E2016" s="344"/>
      <c r="F2016" s="7" t="s">
        <v>46</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8">
        <v>575073</v>
      </c>
      <c r="AN2016" s="192"/>
      <c r="AO2016" s="202">
        <v>37</v>
      </c>
      <c r="AP2016" s="211">
        <v>555000</v>
      </c>
      <c r="AQ2016" s="202" t="s">
        <v>1681</v>
      </c>
    </row>
    <row r="2017" spans="1:43" x14ac:dyDescent="0.25">
      <c r="A2017" s="370"/>
      <c r="B2017" s="355"/>
      <c r="C2017" s="353"/>
      <c r="D2017" s="341"/>
      <c r="E2017" s="344"/>
      <c r="F2017" s="7" t="s">
        <v>32</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8">
        <v>100000</v>
      </c>
      <c r="AN2017" s="192"/>
      <c r="AO2017" s="202"/>
      <c r="AP2017" s="211"/>
      <c r="AQ2017" s="202"/>
    </row>
    <row r="2018" spans="1:43" x14ac:dyDescent="0.25">
      <c r="A2018" s="371"/>
      <c r="B2018" s="356"/>
      <c r="C2018" s="357"/>
      <c r="D2018" s="342"/>
      <c r="E2018" s="345"/>
      <c r="F2018" s="7" t="s">
        <v>218</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8">
        <v>95823</v>
      </c>
      <c r="AN2018" s="192"/>
      <c r="AO2018" s="202"/>
      <c r="AP2018" s="211"/>
      <c r="AQ2018" s="202"/>
    </row>
    <row r="2019" spans="1:43" x14ac:dyDescent="0.25">
      <c r="A2019" s="69"/>
      <c r="B2019" s="23" t="s">
        <v>16</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94">
        <f>SUM(AM2014:AM2018)</f>
        <v>2015925</v>
      </c>
      <c r="AN2019" s="193">
        <f>AM2019/E2014</f>
        <v>0.99999984622446159</v>
      </c>
      <c r="AO2019" s="202"/>
      <c r="AP2019" s="211"/>
      <c r="AQ2019" s="202"/>
    </row>
    <row r="2020" spans="1:43" x14ac:dyDescent="0.25">
      <c r="A2020" s="369">
        <v>232</v>
      </c>
      <c r="B2020" s="354" t="s">
        <v>750</v>
      </c>
      <c r="C2020" s="352" t="s">
        <v>746</v>
      </c>
      <c r="D2020" s="340" t="s">
        <v>896</v>
      </c>
      <c r="E2020" s="180"/>
      <c r="F2020" s="7" t="s">
        <v>219</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8">
        <v>268074</v>
      </c>
      <c r="AN2020" s="192"/>
      <c r="AO2020" s="202">
        <v>1</v>
      </c>
      <c r="AP2020" s="211">
        <v>165152</v>
      </c>
      <c r="AQ2020" s="202" t="s">
        <v>1682</v>
      </c>
    </row>
    <row r="2021" spans="1:43" x14ac:dyDescent="0.25">
      <c r="A2021" s="370"/>
      <c r="B2021" s="355"/>
      <c r="C2021" s="353"/>
      <c r="D2021" s="341"/>
      <c r="E2021" s="139"/>
      <c r="F2021" s="7" t="s">
        <v>257</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8">
        <v>120000</v>
      </c>
      <c r="AN2021" s="192"/>
      <c r="AO2021" s="202">
        <v>3</v>
      </c>
      <c r="AP2021" s="211">
        <v>120000</v>
      </c>
      <c r="AQ2021" s="202" t="s">
        <v>1580</v>
      </c>
    </row>
    <row r="2022" spans="1:43" x14ac:dyDescent="0.25">
      <c r="A2022" s="370"/>
      <c r="B2022" s="355"/>
      <c r="C2022" s="353"/>
      <c r="D2022" s="341"/>
      <c r="E2022" s="139"/>
      <c r="F2022" s="7" t="s">
        <v>81</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8">
        <v>186460</v>
      </c>
      <c r="AN2022" s="192"/>
      <c r="AO2022" s="202">
        <v>2</v>
      </c>
      <c r="AP2022" s="211">
        <v>113353</v>
      </c>
      <c r="AQ2022" s="202" t="s">
        <v>1514</v>
      </c>
    </row>
    <row r="2023" spans="1:43" x14ac:dyDescent="0.25">
      <c r="A2023" s="370"/>
      <c r="B2023" s="355"/>
      <c r="C2023" s="353"/>
      <c r="D2023" s="341"/>
      <c r="E2023" s="142">
        <v>1718776.31</v>
      </c>
      <c r="F2023" s="7" t="s">
        <v>222</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8">
        <v>800000</v>
      </c>
      <c r="AN2023" s="192"/>
      <c r="AO2023" s="202">
        <v>17</v>
      </c>
      <c r="AP2023" s="211">
        <v>797043</v>
      </c>
      <c r="AQ2023" s="202" t="s">
        <v>1515</v>
      </c>
    </row>
    <row r="2024" spans="1:43" x14ac:dyDescent="0.25">
      <c r="A2024" s="370"/>
      <c r="B2024" s="355"/>
      <c r="C2024" s="353"/>
      <c r="D2024" s="341"/>
      <c r="E2024" s="139"/>
      <c r="F2024" s="7" t="s">
        <v>751</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8">
        <v>100000</v>
      </c>
      <c r="AN2024" s="192"/>
      <c r="AO2024" s="202"/>
      <c r="AP2024" s="211"/>
      <c r="AQ2024" s="202" t="s">
        <v>1516</v>
      </c>
    </row>
    <row r="2025" spans="1:43" x14ac:dyDescent="0.25">
      <c r="A2025" s="370"/>
      <c r="B2025" s="355"/>
      <c r="C2025" s="353"/>
      <c r="D2025" s="341"/>
      <c r="E2025" s="139"/>
      <c r="F2025" s="7" t="s">
        <v>73</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8">
        <v>29242</v>
      </c>
      <c r="AN2025" s="192"/>
      <c r="AO2025" s="202"/>
      <c r="AP2025" s="211"/>
      <c r="AQ2025" s="202"/>
    </row>
    <row r="2026" spans="1:43" x14ac:dyDescent="0.25">
      <c r="A2026" s="370"/>
      <c r="B2026" s="355"/>
      <c r="C2026" s="353"/>
      <c r="D2026" s="341"/>
      <c r="E2026" s="139"/>
      <c r="F2026" s="7" t="s">
        <v>607</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8">
        <v>80000</v>
      </c>
      <c r="AN2026" s="192"/>
      <c r="AO2026" s="202">
        <v>3</v>
      </c>
      <c r="AP2026" s="211">
        <v>30000</v>
      </c>
      <c r="AQ2026" s="202" t="s">
        <v>1517</v>
      </c>
    </row>
    <row r="2027" spans="1:43" x14ac:dyDescent="0.25">
      <c r="A2027" s="371"/>
      <c r="B2027" s="356"/>
      <c r="C2027" s="357"/>
      <c r="D2027" s="342"/>
      <c r="E2027" s="17"/>
      <c r="F2027" s="7" t="s">
        <v>221</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8">
        <v>135000</v>
      </c>
      <c r="AN2027" s="192"/>
      <c r="AO2027" s="202">
        <v>4</v>
      </c>
      <c r="AP2027" s="211">
        <v>180000</v>
      </c>
      <c r="AQ2027" s="322" t="s">
        <v>1518</v>
      </c>
    </row>
    <row r="2028" spans="1:43" x14ac:dyDescent="0.25">
      <c r="A2028" s="69"/>
      <c r="B2028" s="23" t="s">
        <v>16</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94">
        <f>SUM(AM2020:AM2027)</f>
        <v>1718776</v>
      </c>
      <c r="AN2028" s="193">
        <f>AM2028/E2023</f>
        <v>0.99999981963912454</v>
      </c>
      <c r="AO2028" s="202"/>
      <c r="AP2028" s="211"/>
      <c r="AQ2028" s="202"/>
    </row>
    <row r="2029" spans="1:43" x14ac:dyDescent="0.25">
      <c r="A2029" s="369">
        <v>233</v>
      </c>
      <c r="B2029" s="354" t="s">
        <v>752</v>
      </c>
      <c r="C2029" s="352" t="s">
        <v>753</v>
      </c>
      <c r="D2029" s="340" t="s">
        <v>852</v>
      </c>
      <c r="E2029" s="180"/>
      <c r="F2029" s="46" t="s">
        <v>371</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98">
        <v>66853</v>
      </c>
      <c r="AN2029" s="192"/>
      <c r="AO2029" s="202"/>
      <c r="AP2029" s="211"/>
      <c r="AQ2029" s="202"/>
    </row>
    <row r="2030" spans="1:43" x14ac:dyDescent="0.25">
      <c r="A2030" s="370"/>
      <c r="B2030" s="355"/>
      <c r="C2030" s="353"/>
      <c r="D2030" s="341"/>
      <c r="E2030" s="139"/>
      <c r="F2030" s="46" t="s">
        <v>24</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98">
        <v>160439</v>
      </c>
      <c r="AN2030" s="192"/>
      <c r="AO2030" s="202">
        <v>2</v>
      </c>
      <c r="AP2030" s="211">
        <v>159154</v>
      </c>
      <c r="AQ2030" s="202"/>
    </row>
    <row r="2031" spans="1:43" x14ac:dyDescent="0.25">
      <c r="A2031" s="370"/>
      <c r="B2031" s="355"/>
      <c r="C2031" s="353"/>
      <c r="D2031" s="341"/>
      <c r="E2031" s="142">
        <v>2156398.31</v>
      </c>
      <c r="F2031" s="46" t="s">
        <v>47</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98">
        <v>133700</v>
      </c>
      <c r="AN2031" s="192"/>
      <c r="AO2031" s="202">
        <v>2</v>
      </c>
      <c r="AP2031" s="211">
        <v>80000</v>
      </c>
      <c r="AQ2031" s="202"/>
    </row>
    <row r="2032" spans="1:43" x14ac:dyDescent="0.25">
      <c r="A2032" s="370"/>
      <c r="B2032" s="355"/>
      <c r="C2032" s="353"/>
      <c r="D2032" s="341"/>
      <c r="E2032" s="139"/>
      <c r="F2032" s="46" t="s">
        <v>32</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98">
        <v>1400907</v>
      </c>
      <c r="AN2032" s="192" t="s">
        <v>774</v>
      </c>
      <c r="AO2032" s="202">
        <v>16</v>
      </c>
      <c r="AP2032" s="211">
        <v>1410014</v>
      </c>
      <c r="AQ2032" s="202"/>
    </row>
    <row r="2033" spans="1:43" x14ac:dyDescent="0.25">
      <c r="A2033" s="370"/>
      <c r="B2033" s="355"/>
      <c r="C2033" s="353"/>
      <c r="D2033" s="341"/>
      <c r="E2033" s="139"/>
      <c r="F2033" s="46" t="s">
        <v>26</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98">
        <v>120340</v>
      </c>
      <c r="AN2033" s="192"/>
      <c r="AO2033" s="202"/>
      <c r="AP2033" s="211"/>
      <c r="AQ2033" s="202"/>
    </row>
    <row r="2034" spans="1:43" x14ac:dyDescent="0.25">
      <c r="A2034" s="371"/>
      <c r="B2034" s="356"/>
      <c r="C2034" s="357"/>
      <c r="D2034" s="342"/>
      <c r="E2034" s="17"/>
      <c r="F2034" s="46" t="s">
        <v>1101</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98">
        <v>33450</v>
      </c>
      <c r="AN2034" s="192"/>
      <c r="AO2034" s="202">
        <v>2</v>
      </c>
      <c r="AP2034" s="211">
        <v>25000</v>
      </c>
      <c r="AQ2034" s="202"/>
    </row>
    <row r="2035" spans="1:43" x14ac:dyDescent="0.25">
      <c r="A2035" s="209"/>
      <c r="B2035" s="210"/>
      <c r="C2035" s="139"/>
      <c r="D2035" s="233"/>
      <c r="E2035" s="216"/>
      <c r="F2035" s="136" t="s">
        <v>108</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98">
        <v>133721</v>
      </c>
      <c r="AN2035" s="192"/>
      <c r="AO2035" s="202">
        <v>4</v>
      </c>
      <c r="AP2035" s="211">
        <v>200000</v>
      </c>
      <c r="AQ2035" s="202"/>
    </row>
    <row r="2036" spans="1:43" x14ac:dyDescent="0.25">
      <c r="A2036" s="209"/>
      <c r="B2036" s="210"/>
      <c r="C2036" s="139"/>
      <c r="D2036" s="233"/>
      <c r="E2036" s="216"/>
      <c r="F2036" s="136" t="s">
        <v>1102</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98">
        <v>106989</v>
      </c>
      <c r="AN2036" s="192"/>
      <c r="AO2036" s="202">
        <v>1</v>
      </c>
      <c r="AP2036" s="211">
        <v>77192</v>
      </c>
      <c r="AQ2036" s="202"/>
    </row>
    <row r="2037" spans="1:43" x14ac:dyDescent="0.25">
      <c r="A2037" s="69"/>
      <c r="B2037" s="23" t="s">
        <v>16</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94">
        <f>SUM(AM2029:AM2036)</f>
        <v>2156399</v>
      </c>
      <c r="AN2037" s="193">
        <f>AM2037/E2031</f>
        <v>1.0000003199779914</v>
      </c>
      <c r="AO2037" s="202"/>
      <c r="AP2037" s="211"/>
      <c r="AQ2037" s="202"/>
    </row>
    <row r="2038" spans="1:43" x14ac:dyDescent="0.25">
      <c r="A2038" s="369">
        <v>234</v>
      </c>
      <c r="B2038" s="361" t="s">
        <v>754</v>
      </c>
      <c r="C2038" s="337" t="s">
        <v>755</v>
      </c>
      <c r="D2038" s="346" t="s">
        <v>914</v>
      </c>
      <c r="E2038" s="343">
        <v>2059116.31</v>
      </c>
      <c r="F2038" s="7" t="s">
        <v>371</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8">
        <v>33970</v>
      </c>
      <c r="AN2038" s="192"/>
      <c r="AO2038" s="202"/>
      <c r="AP2038" s="211"/>
      <c r="AQ2038" s="202"/>
    </row>
    <row r="2039" spans="1:43" x14ac:dyDescent="0.25">
      <c r="A2039" s="370"/>
      <c r="B2039" s="362"/>
      <c r="C2039" s="338"/>
      <c r="D2039" s="364"/>
      <c r="E2039" s="344"/>
      <c r="F2039" s="7" t="s">
        <v>24</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8">
        <v>101910</v>
      </c>
      <c r="AN2039" s="192"/>
      <c r="AO2039" s="202">
        <v>7</v>
      </c>
      <c r="AP2039" s="211">
        <v>105000</v>
      </c>
      <c r="AQ2039" s="202" t="s">
        <v>1287</v>
      </c>
    </row>
    <row r="2040" spans="1:43" x14ac:dyDescent="0.25">
      <c r="A2040" s="370"/>
      <c r="B2040" s="362"/>
      <c r="C2040" s="338"/>
      <c r="D2040" s="364"/>
      <c r="E2040" s="344"/>
      <c r="F2040" s="7" t="s">
        <v>1103</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8">
        <v>33970</v>
      </c>
      <c r="AN2040" s="192"/>
      <c r="AO2040" s="202"/>
      <c r="AP2040" s="211"/>
      <c r="AQ2040" s="202"/>
    </row>
    <row r="2041" spans="1:43" x14ac:dyDescent="0.25">
      <c r="A2041" s="370"/>
      <c r="B2041" s="362"/>
      <c r="C2041" s="338"/>
      <c r="D2041" s="364"/>
      <c r="E2041" s="344"/>
      <c r="F2041" s="7" t="s">
        <v>32</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8">
        <v>1651408</v>
      </c>
      <c r="AN2041" s="192"/>
      <c r="AO2041" s="202">
        <v>14</v>
      </c>
      <c r="AP2041" s="211">
        <v>1322433</v>
      </c>
      <c r="AQ2041" s="202" t="s">
        <v>1287</v>
      </c>
    </row>
    <row r="2042" spans="1:43" x14ac:dyDescent="0.25">
      <c r="A2042" s="370"/>
      <c r="B2042" s="362"/>
      <c r="C2042" s="338"/>
      <c r="D2042" s="364"/>
      <c r="E2042" s="344"/>
      <c r="F2042" s="7" t="s">
        <v>26</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8">
        <v>67960.31</v>
      </c>
      <c r="AN2042" s="192"/>
      <c r="AO2042" s="202"/>
      <c r="AP2042" s="211"/>
      <c r="AQ2042" s="202"/>
    </row>
    <row r="2043" spans="1:43" x14ac:dyDescent="0.25">
      <c r="A2043" s="371"/>
      <c r="B2043" s="363"/>
      <c r="C2043" s="339"/>
      <c r="D2043" s="365"/>
      <c r="E2043" s="345"/>
      <c r="F2043" s="7" t="s">
        <v>81</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8">
        <v>169898</v>
      </c>
      <c r="AN2043" s="192"/>
      <c r="AO2043" s="202">
        <v>1</v>
      </c>
      <c r="AP2043" s="211">
        <v>89325</v>
      </c>
      <c r="AQ2043" s="202" t="s">
        <v>1287</v>
      </c>
    </row>
    <row r="2044" spans="1:43" x14ac:dyDescent="0.25">
      <c r="A2044" s="69"/>
      <c r="B2044" s="23" t="s">
        <v>16</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94">
        <f>SUM(AM2038:AM2043)</f>
        <v>2059116.31</v>
      </c>
      <c r="AN2044" s="193">
        <f>AM2044/E2038</f>
        <v>1</v>
      </c>
      <c r="AO2044" s="202"/>
      <c r="AP2044" s="211"/>
      <c r="AQ2044" s="202"/>
    </row>
    <row r="2045" spans="1:43" x14ac:dyDescent="0.25">
      <c r="A2045" s="369">
        <v>235</v>
      </c>
      <c r="B2045" s="354" t="s">
        <v>756</v>
      </c>
      <c r="C2045" s="352" t="s">
        <v>757</v>
      </c>
      <c r="D2045" s="340" t="s">
        <v>853</v>
      </c>
      <c r="E2045" s="343">
        <v>2356178.31</v>
      </c>
      <c r="F2045" s="49" t="s">
        <v>73</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98">
        <v>38970</v>
      </c>
      <c r="AN2045" s="192"/>
      <c r="AO2045" s="202">
        <v>1</v>
      </c>
      <c r="AP2045" s="211">
        <v>29315</v>
      </c>
      <c r="AQ2045" s="202" t="s">
        <v>1161</v>
      </c>
    </row>
    <row r="2046" spans="1:43" x14ac:dyDescent="0.25">
      <c r="A2046" s="370"/>
      <c r="B2046" s="355"/>
      <c r="C2046" s="353"/>
      <c r="D2046" s="341"/>
      <c r="E2046" s="344"/>
      <c r="F2046" s="49" t="s">
        <v>24</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98">
        <v>260004</v>
      </c>
      <c r="AN2046" s="192"/>
      <c r="AO2046" s="202"/>
      <c r="AP2046" s="211">
        <v>0</v>
      </c>
      <c r="AQ2046" s="202"/>
    </row>
    <row r="2047" spans="1:43" x14ac:dyDescent="0.25">
      <c r="A2047" s="370"/>
      <c r="B2047" s="355"/>
      <c r="C2047" s="353"/>
      <c r="D2047" s="341"/>
      <c r="E2047" s="344"/>
      <c r="F2047" s="49" t="s">
        <v>25</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98">
        <v>158204</v>
      </c>
      <c r="AN2047" s="192"/>
      <c r="AO2047" s="202">
        <v>6</v>
      </c>
      <c r="AP2047" s="211">
        <v>263776</v>
      </c>
      <c r="AQ2047" s="202" t="s">
        <v>1334</v>
      </c>
    </row>
    <row r="2048" spans="1:43" x14ac:dyDescent="0.25">
      <c r="A2048" s="370"/>
      <c r="B2048" s="355"/>
      <c r="C2048" s="353"/>
      <c r="D2048" s="341"/>
      <c r="E2048" s="344"/>
      <c r="F2048" s="49" t="s">
        <v>32</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98">
        <v>1699000</v>
      </c>
      <c r="AN2048" s="192"/>
      <c r="AO2048" s="202">
        <v>14</v>
      </c>
      <c r="AP2048" s="211">
        <v>1616924</v>
      </c>
      <c r="AQ2048" s="202"/>
    </row>
    <row r="2049" spans="1:43" x14ac:dyDescent="0.25">
      <c r="A2049" s="370"/>
      <c r="B2049" s="355"/>
      <c r="C2049" s="353"/>
      <c r="D2049" s="341"/>
      <c r="E2049" s="344"/>
      <c r="F2049" s="49" t="s">
        <v>26</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98">
        <v>100000</v>
      </c>
      <c r="AN2049" s="192"/>
      <c r="AO2049" s="202">
        <v>1</v>
      </c>
      <c r="AP2049" s="211">
        <v>99997</v>
      </c>
      <c r="AQ2049" s="202"/>
    </row>
    <row r="2050" spans="1:43" x14ac:dyDescent="0.25">
      <c r="A2050" s="370"/>
      <c r="B2050" s="355"/>
      <c r="C2050" s="353"/>
      <c r="D2050" s="341"/>
      <c r="E2050" s="344"/>
      <c r="F2050" s="49" t="s">
        <v>76</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98">
        <v>100000</v>
      </c>
      <c r="AN2050" s="192"/>
      <c r="AO2050" s="202">
        <v>1</v>
      </c>
      <c r="AP2050" s="211">
        <v>49959</v>
      </c>
      <c r="AQ2050" s="202"/>
    </row>
    <row r="2051" spans="1:43" x14ac:dyDescent="0.25">
      <c r="A2051" s="11"/>
      <c r="B2051" s="16" t="s">
        <v>16</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94">
        <f>SUM(AM2045:AM2050)</f>
        <v>2356178</v>
      </c>
      <c r="AN2051" s="193">
        <f>AM2051/E2045</f>
        <v>0.99999986843101019</v>
      </c>
      <c r="AO2051" s="202"/>
      <c r="AP2051" s="211"/>
      <c r="AQ2051" s="202"/>
    </row>
    <row r="2052" spans="1:43" x14ac:dyDescent="0.25">
      <c r="A2052" s="369">
        <v>236</v>
      </c>
      <c r="B2052" s="354" t="s">
        <v>758</v>
      </c>
      <c r="C2052" s="352" t="s">
        <v>759</v>
      </c>
      <c r="D2052" s="340" t="s">
        <v>854</v>
      </c>
      <c r="E2052" s="180"/>
      <c r="F2052" s="46" t="s">
        <v>371</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8">
        <f>SUM(G2052:N2052)</f>
        <v>47969</v>
      </c>
      <c r="AN2052" s="192"/>
      <c r="AO2052" s="202"/>
      <c r="AP2052" s="211"/>
      <c r="AQ2052" s="202"/>
    </row>
    <row r="2053" spans="1:43" x14ac:dyDescent="0.25">
      <c r="A2053" s="370"/>
      <c r="B2053" s="355"/>
      <c r="C2053" s="353"/>
      <c r="D2053" s="341"/>
      <c r="E2053" s="139"/>
      <c r="F2053" s="46" t="s">
        <v>24</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8">
        <f t="shared" ref="AM2053:AM2057" si="39">SUM(G2053:N2053)</f>
        <v>86358</v>
      </c>
      <c r="AN2053" s="192"/>
      <c r="AO2053" s="202">
        <v>5</v>
      </c>
      <c r="AP2053" s="211">
        <v>75000</v>
      </c>
      <c r="AQ2053" s="202" t="s">
        <v>1335</v>
      </c>
    </row>
    <row r="2054" spans="1:43" x14ac:dyDescent="0.25">
      <c r="A2054" s="370"/>
      <c r="B2054" s="355"/>
      <c r="C2054" s="353"/>
      <c r="D2054" s="341"/>
      <c r="E2054" s="142">
        <v>1136871</v>
      </c>
      <c r="F2054" s="46" t="s">
        <v>1103</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8">
        <v>47968</v>
      </c>
      <c r="AN2054" s="192"/>
      <c r="AO2054" s="202"/>
      <c r="AP2054" s="211"/>
      <c r="AQ2054" s="202"/>
    </row>
    <row r="2055" spans="1:43" x14ac:dyDescent="0.25">
      <c r="A2055" s="370"/>
      <c r="B2055" s="355"/>
      <c r="C2055" s="353"/>
      <c r="D2055" s="341"/>
      <c r="E2055" s="139"/>
      <c r="F2055" s="46" t="s">
        <v>32</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8">
        <f t="shared" si="39"/>
        <v>719631</v>
      </c>
      <c r="AN2055" s="192"/>
      <c r="AO2055" s="202">
        <v>7</v>
      </c>
      <c r="AP2055" s="211">
        <v>699537</v>
      </c>
      <c r="AQ2055" s="202"/>
    </row>
    <row r="2056" spans="1:43" x14ac:dyDescent="0.25">
      <c r="A2056" s="370"/>
      <c r="B2056" s="355"/>
      <c r="C2056" s="353"/>
      <c r="D2056" s="341"/>
      <c r="E2056" s="139"/>
      <c r="F2056" s="46" t="s">
        <v>26</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8">
        <f t="shared" si="39"/>
        <v>76761</v>
      </c>
      <c r="AN2056" s="192"/>
      <c r="AO2056" s="202">
        <v>1</v>
      </c>
      <c r="AP2056" s="211">
        <v>29917</v>
      </c>
      <c r="AQ2056" s="202"/>
    </row>
    <row r="2057" spans="1:43" x14ac:dyDescent="0.25">
      <c r="A2057" s="371"/>
      <c r="B2057" s="356"/>
      <c r="C2057" s="357"/>
      <c r="D2057" s="342"/>
      <c r="E2057" s="17"/>
      <c r="F2057" s="46" t="s">
        <v>81</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8">
        <f t="shared" si="39"/>
        <v>158157</v>
      </c>
      <c r="AN2057" s="192"/>
      <c r="AO2057" s="202">
        <v>2</v>
      </c>
      <c r="AP2057" s="211">
        <v>110935</v>
      </c>
      <c r="AQ2057" s="202"/>
    </row>
    <row r="2058" spans="1:43" x14ac:dyDescent="0.25">
      <c r="A2058" s="69"/>
      <c r="B2058" s="23" t="s">
        <v>16</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94">
        <f>SUM(AM2052:AM2057)</f>
        <v>1136844</v>
      </c>
      <c r="AN2058" s="193">
        <f>AM2058/E2054</f>
        <v>0.99997625060363049</v>
      </c>
      <c r="AO2058" s="202"/>
      <c r="AP2058" s="211"/>
      <c r="AQ2058" s="202"/>
    </row>
    <row r="2059" spans="1:43" x14ac:dyDescent="0.25">
      <c r="A2059" s="369">
        <v>237</v>
      </c>
      <c r="B2059" s="354" t="s">
        <v>760</v>
      </c>
      <c r="C2059" s="352" t="s">
        <v>757</v>
      </c>
      <c r="D2059" s="340" t="s">
        <v>855</v>
      </c>
      <c r="E2059" s="343">
        <v>1441286.31</v>
      </c>
      <c r="F2059" s="7" t="s">
        <v>32</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8">
        <f t="shared" ref="AM2059:AM2061" si="40">SUM(G2059:N2059)</f>
        <v>100000</v>
      </c>
      <c r="AN2059" s="192"/>
      <c r="AO2059" s="202"/>
      <c r="AP2059" s="211">
        <v>0</v>
      </c>
      <c r="AQ2059" s="202"/>
    </row>
    <row r="2060" spans="1:43" x14ac:dyDescent="0.25">
      <c r="A2060" s="370"/>
      <c r="B2060" s="355"/>
      <c r="C2060" s="353"/>
      <c r="D2060" s="353"/>
      <c r="E2060" s="344"/>
      <c r="F2060" s="7" t="s">
        <v>26</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8">
        <f t="shared" si="40"/>
        <v>682500</v>
      </c>
      <c r="AN2060" s="192"/>
      <c r="AO2060" s="202">
        <v>7</v>
      </c>
      <c r="AP2060" s="211">
        <v>682498</v>
      </c>
      <c r="AQ2060" s="324" t="s">
        <v>1273</v>
      </c>
    </row>
    <row r="2061" spans="1:43" x14ac:dyDescent="0.25">
      <c r="A2061" s="370"/>
      <c r="B2061" s="355"/>
      <c r="C2061" s="353"/>
      <c r="D2061" s="353"/>
      <c r="E2061" s="344"/>
      <c r="F2061" s="7" t="s">
        <v>76</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8">
        <f t="shared" si="40"/>
        <v>40000</v>
      </c>
      <c r="AN2061" s="192"/>
      <c r="AO2061" s="202"/>
      <c r="AP2061" s="211">
        <v>0</v>
      </c>
      <c r="AQ2061" s="325"/>
    </row>
    <row r="2062" spans="1:43" x14ac:dyDescent="0.25">
      <c r="A2062" s="370"/>
      <c r="B2062" s="355"/>
      <c r="C2062" s="353"/>
      <c r="D2062" s="353"/>
      <c r="E2062" s="344"/>
      <c r="F2062" s="7" t="s">
        <v>46</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8">
        <v>64654</v>
      </c>
      <c r="AN2062" s="192"/>
      <c r="AO2062" s="202"/>
      <c r="AP2062" s="211">
        <v>0</v>
      </c>
      <c r="AQ2062" s="325"/>
    </row>
    <row r="2063" spans="1:43" x14ac:dyDescent="0.25">
      <c r="A2063" s="370"/>
      <c r="B2063" s="355"/>
      <c r="C2063" s="353"/>
      <c r="D2063" s="353"/>
      <c r="E2063" s="344"/>
      <c r="F2063" s="7" t="s">
        <v>82</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8">
        <v>120000</v>
      </c>
      <c r="AN2063" s="192"/>
      <c r="AO2063" s="202">
        <v>3</v>
      </c>
      <c r="AP2063" s="211">
        <v>90000</v>
      </c>
      <c r="AQ2063" s="325"/>
    </row>
    <row r="2064" spans="1:43" x14ac:dyDescent="0.25">
      <c r="A2064" s="370"/>
      <c r="B2064" s="355"/>
      <c r="C2064" s="353"/>
      <c r="D2064" s="353"/>
      <c r="E2064" s="344"/>
      <c r="F2064" s="7" t="s">
        <v>25</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8">
        <v>223700</v>
      </c>
      <c r="AN2064" s="192"/>
      <c r="AO2064" s="202"/>
      <c r="AP2064" s="211">
        <v>0</v>
      </c>
      <c r="AQ2064" s="325"/>
    </row>
    <row r="2065" spans="1:43" x14ac:dyDescent="0.25">
      <c r="A2065" s="370"/>
      <c r="B2065" s="355"/>
      <c r="C2065" s="353"/>
      <c r="D2065" s="353"/>
      <c r="E2065" s="344"/>
      <c r="F2065" s="7" t="s">
        <v>174</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8">
        <v>90432</v>
      </c>
      <c r="AN2065" s="192"/>
      <c r="AO2065" s="202"/>
      <c r="AP2065" s="211">
        <v>0</v>
      </c>
      <c r="AQ2065" s="325"/>
    </row>
    <row r="2066" spans="1:43" x14ac:dyDescent="0.25">
      <c r="A2066" s="370"/>
      <c r="B2066" s="355"/>
      <c r="C2066" s="353"/>
      <c r="D2066" s="353"/>
      <c r="E2066" s="344"/>
      <c r="F2066" s="7" t="s">
        <v>54</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8">
        <v>100000</v>
      </c>
      <c r="AN2066" s="192"/>
      <c r="AO2066" s="202"/>
      <c r="AP2066" s="211">
        <v>0</v>
      </c>
      <c r="AQ2066" s="325"/>
    </row>
    <row r="2067" spans="1:43" x14ac:dyDescent="0.25">
      <c r="A2067" s="371"/>
      <c r="B2067" s="356"/>
      <c r="C2067" s="357"/>
      <c r="D2067" s="357"/>
      <c r="E2067" s="345"/>
      <c r="F2067" s="7" t="s">
        <v>761</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8">
        <v>20000</v>
      </c>
      <c r="AN2067" s="192"/>
      <c r="AO2067" s="202"/>
      <c r="AP2067" s="211">
        <v>0</v>
      </c>
      <c r="AQ2067" s="326"/>
    </row>
    <row r="2068" spans="1:43" x14ac:dyDescent="0.25">
      <c r="A2068" s="69"/>
      <c r="B2068" s="23" t="s">
        <v>16</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94">
        <f>SUM(AM2059:AM2067)</f>
        <v>1441286</v>
      </c>
      <c r="AN2068" s="193">
        <f>AM2068/E2059</f>
        <v>0.99999978491435193</v>
      </c>
      <c r="AO2068" s="202"/>
      <c r="AP2068" s="211"/>
      <c r="AQ2068" s="202"/>
    </row>
    <row r="2069" spans="1:43" x14ac:dyDescent="0.25">
      <c r="A2069" s="369">
        <v>238</v>
      </c>
      <c r="B2069" s="354" t="s">
        <v>762</v>
      </c>
      <c r="C2069" s="352" t="s">
        <v>755</v>
      </c>
      <c r="D2069" s="340" t="s">
        <v>915</v>
      </c>
      <c r="E2069" s="343">
        <v>1842016.31</v>
      </c>
      <c r="F2069" s="7" t="s">
        <v>32</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8">
        <v>60000</v>
      </c>
      <c r="AN2069" s="192"/>
      <c r="AO2069" s="202">
        <v>15</v>
      </c>
      <c r="AP2069" s="211">
        <v>1048830</v>
      </c>
      <c r="AQ2069" s="202"/>
    </row>
    <row r="2070" spans="1:43" x14ac:dyDescent="0.25">
      <c r="A2070" s="370"/>
      <c r="B2070" s="355"/>
      <c r="C2070" s="353"/>
      <c r="D2070" s="341"/>
      <c r="E2070" s="344"/>
      <c r="F2070" s="7" t="s">
        <v>26</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8">
        <v>1050000</v>
      </c>
      <c r="AN2070" s="192"/>
      <c r="AO2070" s="202">
        <v>2</v>
      </c>
      <c r="AP2070" s="211">
        <v>60000</v>
      </c>
      <c r="AQ2070" s="202"/>
    </row>
    <row r="2071" spans="1:43" x14ac:dyDescent="0.25">
      <c r="A2071" s="370"/>
      <c r="B2071" s="355"/>
      <c r="C2071" s="353"/>
      <c r="D2071" s="341"/>
      <c r="E2071" s="344"/>
      <c r="F2071" s="7" t="s">
        <v>76</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8">
        <v>60000</v>
      </c>
      <c r="AN2071" s="192"/>
      <c r="AO2071" s="202"/>
      <c r="AP2071" s="211">
        <v>0</v>
      </c>
      <c r="AQ2071" s="202"/>
    </row>
    <row r="2072" spans="1:43" x14ac:dyDescent="0.25">
      <c r="A2072" s="370"/>
      <c r="B2072" s="355"/>
      <c r="C2072" s="353"/>
      <c r="D2072" s="341"/>
      <c r="E2072" s="344"/>
      <c r="F2072" s="7" t="s">
        <v>46</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8">
        <v>67004</v>
      </c>
      <c r="AN2072" s="192"/>
      <c r="AO2072" s="202">
        <v>4</v>
      </c>
      <c r="AP2072" s="211">
        <v>120000</v>
      </c>
      <c r="AQ2072" s="202"/>
    </row>
    <row r="2073" spans="1:43" x14ac:dyDescent="0.25">
      <c r="A2073" s="370"/>
      <c r="B2073" s="355"/>
      <c r="C2073" s="353"/>
      <c r="D2073" s="341"/>
      <c r="E2073" s="344"/>
      <c r="F2073" s="7" t="s">
        <v>82</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8">
        <v>160000</v>
      </c>
      <c r="AN2073" s="192"/>
      <c r="AO2073" s="202"/>
      <c r="AP2073" s="211">
        <v>0</v>
      </c>
      <c r="AQ2073" s="202"/>
    </row>
    <row r="2074" spans="1:43" x14ac:dyDescent="0.25">
      <c r="A2074" s="370"/>
      <c r="B2074" s="355"/>
      <c r="C2074" s="353"/>
      <c r="D2074" s="341"/>
      <c r="E2074" s="344"/>
      <c r="F2074" s="7" t="s">
        <v>25</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8">
        <v>245724</v>
      </c>
      <c r="AN2074" s="192"/>
      <c r="AO2074" s="202"/>
      <c r="AP2074" s="211">
        <v>0</v>
      </c>
      <c r="AQ2074" s="202"/>
    </row>
    <row r="2075" spans="1:43" x14ac:dyDescent="0.25">
      <c r="A2075" s="370"/>
      <c r="B2075" s="355"/>
      <c r="C2075" s="353"/>
      <c r="D2075" s="341"/>
      <c r="E2075" s="344"/>
      <c r="F2075" s="7" t="s">
        <v>174</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8">
        <v>79288</v>
      </c>
      <c r="AN2075" s="192"/>
      <c r="AO2075" s="202"/>
      <c r="AP2075" s="211">
        <v>0</v>
      </c>
      <c r="AQ2075" s="202"/>
    </row>
    <row r="2076" spans="1:43" x14ac:dyDescent="0.25">
      <c r="A2076" s="370"/>
      <c r="B2076" s="355"/>
      <c r="C2076" s="353"/>
      <c r="D2076" s="341"/>
      <c r="E2076" s="344"/>
      <c r="F2076" s="7" t="s">
        <v>54</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8">
        <v>100000</v>
      </c>
      <c r="AN2076" s="192"/>
      <c r="AO2076" s="202"/>
      <c r="AP2076" s="211">
        <v>0</v>
      </c>
      <c r="AQ2076" s="202"/>
    </row>
    <row r="2077" spans="1:43" x14ac:dyDescent="0.25">
      <c r="A2077" s="371"/>
      <c r="B2077" s="356"/>
      <c r="C2077" s="357"/>
      <c r="D2077" s="342"/>
      <c r="E2077" s="345"/>
      <c r="F2077" s="7" t="s">
        <v>761</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8">
        <v>20000</v>
      </c>
      <c r="AN2077" s="192"/>
      <c r="AO2077" s="202"/>
      <c r="AP2077" s="211"/>
      <c r="AQ2077" s="202"/>
    </row>
    <row r="2078" spans="1:43" x14ac:dyDescent="0.25">
      <c r="A2078" s="69"/>
      <c r="B2078" s="23" t="s">
        <v>16</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94">
        <f>SUM(AM2069:AM2077)</f>
        <v>1842016</v>
      </c>
      <c r="AN2078" s="193">
        <f>AM2078/E2069</f>
        <v>0.99999983170615891</v>
      </c>
      <c r="AO2078" s="202"/>
      <c r="AP2078" s="211"/>
      <c r="AQ2078" s="202"/>
    </row>
    <row r="2079" spans="1:43" x14ac:dyDescent="0.25">
      <c r="A2079" s="369">
        <v>239</v>
      </c>
      <c r="B2079" s="354" t="s">
        <v>767</v>
      </c>
      <c r="C2079" s="352" t="s">
        <v>759</v>
      </c>
      <c r="D2079" s="340" t="s">
        <v>1128</v>
      </c>
      <c r="E2079" s="343">
        <v>1704575.4500000002</v>
      </c>
      <c r="F2079" s="7" t="s">
        <v>688</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8">
        <v>29366</v>
      </c>
      <c r="AN2079" s="192"/>
      <c r="AO2079" s="202"/>
      <c r="AP2079" s="211"/>
      <c r="AQ2079" s="202"/>
    </row>
    <row r="2080" spans="1:43" x14ac:dyDescent="0.25">
      <c r="A2080" s="370"/>
      <c r="B2080" s="355"/>
      <c r="C2080" s="353"/>
      <c r="D2080" s="391"/>
      <c r="E2080" s="344"/>
      <c r="F2080" s="7" t="s">
        <v>763</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8">
        <v>139486</v>
      </c>
      <c r="AN2080" s="192"/>
      <c r="AO2080" s="202"/>
      <c r="AP2080" s="211"/>
      <c r="AQ2080" s="202"/>
    </row>
    <row r="2081" spans="1:43" x14ac:dyDescent="0.25">
      <c r="A2081" s="370"/>
      <c r="B2081" s="355"/>
      <c r="C2081" s="353"/>
      <c r="D2081" s="391"/>
      <c r="E2081" s="344"/>
      <c r="F2081" s="7" t="s">
        <v>764</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8">
        <v>29366</v>
      </c>
      <c r="AN2081" s="192"/>
      <c r="AO2081" s="202"/>
      <c r="AP2081" s="211"/>
      <c r="AQ2081" s="202"/>
    </row>
    <row r="2082" spans="1:43" x14ac:dyDescent="0.25">
      <c r="A2082" s="370"/>
      <c r="B2082" s="355"/>
      <c r="C2082" s="353"/>
      <c r="D2082" s="391"/>
      <c r="E2082" s="344"/>
      <c r="F2082" s="7" t="s">
        <v>765</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8">
        <v>146828</v>
      </c>
      <c r="AN2082" s="192"/>
      <c r="AO2082" s="202"/>
      <c r="AP2082" s="211"/>
      <c r="AQ2082" s="202"/>
    </row>
    <row r="2083" spans="1:43" x14ac:dyDescent="0.25">
      <c r="A2083" s="370"/>
      <c r="B2083" s="355"/>
      <c r="C2083" s="353"/>
      <c r="D2083" s="391"/>
      <c r="E2083" s="344"/>
      <c r="F2083" s="7" t="s">
        <v>766</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8">
        <v>192249</v>
      </c>
      <c r="AN2083" s="192"/>
      <c r="AO2083" s="202">
        <v>2</v>
      </c>
      <c r="AP2083" s="211">
        <v>173997.4</v>
      </c>
      <c r="AQ2083" s="202" t="s">
        <v>1602</v>
      </c>
    </row>
    <row r="2084" spans="1:43" x14ac:dyDescent="0.25">
      <c r="A2084" s="370"/>
      <c r="B2084" s="355"/>
      <c r="C2084" s="353"/>
      <c r="D2084" s="391"/>
      <c r="E2084" s="344"/>
      <c r="F2084" s="7" t="s">
        <v>100</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8">
        <v>829577</v>
      </c>
      <c r="AN2084" s="192"/>
      <c r="AO2084" s="202">
        <v>8</v>
      </c>
      <c r="AP2084" s="211">
        <v>724259</v>
      </c>
      <c r="AQ2084" s="202"/>
    </row>
    <row r="2085" spans="1:43" x14ac:dyDescent="0.25">
      <c r="A2085" s="370"/>
      <c r="B2085" s="355"/>
      <c r="C2085" s="353"/>
      <c r="D2085" s="391"/>
      <c r="E2085" s="344"/>
      <c r="F2085" s="7" t="s">
        <v>222</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8">
        <v>212900</v>
      </c>
      <c r="AN2085" s="192"/>
      <c r="AO2085" s="202">
        <v>1</v>
      </c>
      <c r="AP2085" s="211">
        <v>199004.34</v>
      </c>
      <c r="AQ2085" s="202"/>
    </row>
    <row r="2086" spans="1:43" x14ac:dyDescent="0.25">
      <c r="A2086" s="370"/>
      <c r="B2086" s="355"/>
      <c r="C2086" s="353"/>
      <c r="D2086" s="391"/>
      <c r="E2086" s="344"/>
      <c r="F2086" s="7" t="s">
        <v>54</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8">
        <v>44048</v>
      </c>
      <c r="AN2086" s="192"/>
      <c r="AO2086" s="202">
        <v>1</v>
      </c>
      <c r="AP2086" s="211">
        <v>15177</v>
      </c>
      <c r="AQ2086" s="202" t="s">
        <v>1603</v>
      </c>
    </row>
    <row r="2087" spans="1:43" x14ac:dyDescent="0.25">
      <c r="A2087" s="370"/>
      <c r="B2087" s="355"/>
      <c r="C2087" s="353"/>
      <c r="D2087" s="391"/>
      <c r="E2087" s="344"/>
      <c r="F2087" s="7" t="s">
        <v>768</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8">
        <v>29366</v>
      </c>
      <c r="AN2087" s="192"/>
      <c r="AO2087" s="202">
        <v>2</v>
      </c>
      <c r="AP2087" s="211">
        <v>29000</v>
      </c>
      <c r="AQ2087" s="202"/>
    </row>
    <row r="2088" spans="1:43" x14ac:dyDescent="0.25">
      <c r="A2088" s="370"/>
      <c r="B2088" s="355"/>
      <c r="C2088" s="353"/>
      <c r="D2088" s="391"/>
      <c r="E2088" s="344"/>
      <c r="F2088" s="7" t="s">
        <v>769</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8">
        <v>29366</v>
      </c>
      <c r="AN2088" s="192"/>
      <c r="AO2088" s="202"/>
      <c r="AP2088" s="211"/>
      <c r="AQ2088" s="202"/>
    </row>
    <row r="2089" spans="1:43" x14ac:dyDescent="0.25">
      <c r="A2089" s="370"/>
      <c r="B2089" s="355"/>
      <c r="C2089" s="353"/>
      <c r="D2089" s="391"/>
      <c r="E2089" s="344"/>
      <c r="F2089" s="6" t="s">
        <v>770</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14">
        <v>22023.45</v>
      </c>
      <c r="AN2089" s="200"/>
      <c r="AO2089" s="202"/>
      <c r="AP2089" s="211"/>
      <c r="AQ2089" s="202"/>
    </row>
    <row r="2090" spans="1:43" x14ac:dyDescent="0.25">
      <c r="A2090" s="69"/>
      <c r="B2090" s="25" t="s">
        <v>16</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01">
        <f>SUM(AM2079:AM2089)</f>
        <v>1704575.45</v>
      </c>
      <c r="AN2090" s="201">
        <f>AM2090/E2079</f>
        <v>0.99999999999999989</v>
      </c>
      <c r="AO2090" s="202"/>
      <c r="AP2090" s="211"/>
      <c r="AQ2090" s="202"/>
    </row>
    <row r="2091" spans="1:43" ht="15.75" thickBot="1" x14ac:dyDescent="0.3">
      <c r="A2091" s="72"/>
      <c r="B2091" s="73" t="s">
        <v>771</v>
      </c>
      <c r="C2091" s="74"/>
      <c r="D2091" s="74"/>
      <c r="E2091" s="188">
        <v>453707434.58999997</v>
      </c>
      <c r="F2091" s="74"/>
      <c r="G2091" s="123">
        <f t="shared" ref="G2091:AL2091" si="41">SUM(G6:G2090)</f>
        <v>1415916</v>
      </c>
      <c r="H2091" s="123">
        <f t="shared" si="41"/>
        <v>27201255.609999996</v>
      </c>
      <c r="I2091" s="123">
        <f t="shared" si="41"/>
        <v>69411747.530000001</v>
      </c>
      <c r="J2091" s="123">
        <f t="shared" si="41"/>
        <v>71009005.609999999</v>
      </c>
      <c r="K2091" s="123">
        <f t="shared" si="41"/>
        <v>55615674.79999999</v>
      </c>
      <c r="L2091" s="123">
        <f t="shared" si="41"/>
        <v>58941944.629999988</v>
      </c>
      <c r="M2091" s="123">
        <f t="shared" si="41"/>
        <v>48265888.443999983</v>
      </c>
      <c r="N2091" s="123">
        <f t="shared" si="41"/>
        <v>52749031.109999999</v>
      </c>
      <c r="O2091" s="123">
        <f t="shared" si="41"/>
        <v>24336949.469999999</v>
      </c>
      <c r="P2091" s="123">
        <f t="shared" si="41"/>
        <v>25774133.160000008</v>
      </c>
      <c r="Q2091" s="123">
        <f t="shared" si="41"/>
        <v>30612016.59</v>
      </c>
      <c r="R2091" s="123">
        <f t="shared" si="41"/>
        <v>34809936.854999989</v>
      </c>
      <c r="S2091" s="123">
        <f t="shared" si="41"/>
        <v>25881711.607999999</v>
      </c>
      <c r="T2091" s="123">
        <f t="shared" si="41"/>
        <v>30515171.940000005</v>
      </c>
      <c r="U2091" s="123">
        <f t="shared" si="41"/>
        <v>24527739.779999997</v>
      </c>
      <c r="V2091" s="123">
        <f t="shared" si="41"/>
        <v>20598064.340000004</v>
      </c>
      <c r="W2091" s="123">
        <f t="shared" si="41"/>
        <v>20110529.940000001</v>
      </c>
      <c r="X2091" s="123">
        <f t="shared" si="41"/>
        <v>20705724.850000005</v>
      </c>
      <c r="Y2091" s="123">
        <f t="shared" si="41"/>
        <v>25387801.579999998</v>
      </c>
      <c r="Z2091" s="123">
        <f t="shared" si="41"/>
        <v>28638314.194000002</v>
      </c>
      <c r="AA2091" s="123">
        <f t="shared" si="41"/>
        <v>511817</v>
      </c>
      <c r="AB2091" s="123">
        <f t="shared" si="41"/>
        <v>426483</v>
      </c>
      <c r="AC2091" s="123">
        <f t="shared" si="41"/>
        <v>0</v>
      </c>
      <c r="AD2091" s="123">
        <f t="shared" si="41"/>
        <v>0</v>
      </c>
      <c r="AE2091" s="123">
        <f t="shared" si="41"/>
        <v>0</v>
      </c>
      <c r="AF2091" s="123">
        <f t="shared" si="41"/>
        <v>0</v>
      </c>
      <c r="AG2091" s="123">
        <f t="shared" si="41"/>
        <v>0</v>
      </c>
      <c r="AH2091" s="123">
        <f t="shared" si="41"/>
        <v>0</v>
      </c>
      <c r="AI2091" s="123">
        <f t="shared" si="41"/>
        <v>0</v>
      </c>
      <c r="AJ2091" s="123">
        <f t="shared" si="41"/>
        <v>0</v>
      </c>
      <c r="AK2091" s="123">
        <f t="shared" si="41"/>
        <v>0</v>
      </c>
      <c r="AL2091" s="123">
        <f t="shared" si="41"/>
        <v>0</v>
      </c>
      <c r="AM2091" s="102">
        <f>AM2090+AM2078+AM2068+AM2058+AM2051+AM2044+AM2037+AM2028+AM2019+AM2013+AM2006+AM1997+AM1984+AM1974+AM1966+AM1956+AM1948+AM1940+AM1929+AM1920+AM1911+AM1904+AM1898+AM1890+AM1881+AM1874+AM1866+AM1858+AM1850+AM1841+AM1833+AM1825+AM1815+AM1809+AM1800+AM1791+AM1781+AM1774+AM1765+AM1757+AM1744+AM1735+AM1726+AM1718+AM1707+AM1698+AM1687+AM1680+AM1670+AM1657+AM1652+AM1643+AM1636+AM1625+AM1617+AM1608+AM1602+AM1592+AM1582+AM1575+AM1568+AM1556+AM1548+AM1539+AM1532+AM1526+AM1516+AM1509+AM1501+AM1494+AM1485+AM1476+AM1467+AM1458+AM1447+AM1435+AM1423+AM1412+AM1404+AM1395+AM1389+AM1384+AM1375+AM1366+AM1356+AM1346+AM1335+AM1330+AM1324+AM1318+AM1312+AM1306+AM1296+AM1287+AM1277+AM1266+AM1258+AM1251+AM1243+AM1237+AM1228+AM1218+AM1210+AM1198+AM1186+AM1177+AM1169+AM1160+AM1150+AM1140+AM1131+AM1121+AM1108+AM1098+AM1088+AM1079+AM1066+AM1055+AM1047+AM1039+AM1032+AM1020+AM1014+AM1004+AM993+AM985+AM971+AM964+AM956+AM950+AM943+AM935+AM927+AM919+AM911+AM904+AM895+AM888+AM882+AM876+AM871+AM860+AM853+AM846+AM840+AM831+AM818+AM811+AM804+AM796+AM788+AM780+AM771+AM762+AM752+AM742+AM733+AM722+AM712+AM706+AM696+AM688+AM680+AM671+AM662+AM656+AM648+AM637+AM627+AM621+AM611+AM601+AM592+AM581+AM572+AM565+AM560+AM547+AM534+AM521+AM512+AM506+AM496+AM488+AM482+AM473+AM466+AM459+AM447+AM438+AM430+AM422+AM413+AM406+AM396+AM385+AM376+AM364+AM356+AM350+AM342+AM333+AM326+AM319+AM312+AM304+AM292+AM285+AM279+AM271+AM264+AM257+AM250+AM244+AM239+AM231+AM221+AM212+AM203+AM189+AM181+AM173+AM163+AM151+AM140+AM131+AM122+AM113+AM101+AM91+AM81+AM71+AM59+AM49+AM43+AM35+AM28+AM21+AM13</f>
        <v>449885892.37000012</v>
      </c>
      <c r="AN2091" s="294"/>
      <c r="AO2091" s="123">
        <f>SUM(AO6:AO2090)</f>
        <v>5331</v>
      </c>
      <c r="AP2091" s="228">
        <f>SUM(AP6:AP2090)</f>
        <v>310098134.15199995</v>
      </c>
      <c r="AQ2091" s="202"/>
    </row>
    <row r="2095" spans="1:43" x14ac:dyDescent="0.25">
      <c r="AM2095" s="103"/>
      <c r="AN2095" s="249"/>
    </row>
    <row r="2096" spans="1:43" x14ac:dyDescent="0.25">
      <c r="F2096" s="502"/>
      <c r="G2096" s="502"/>
      <c r="H2096" s="502"/>
      <c r="U2096" s="330"/>
      <c r="V2096" s="330"/>
      <c r="X2096" s="330"/>
      <c r="Y2096" s="330"/>
      <c r="AM2096" s="4"/>
      <c r="AN2096" s="249"/>
      <c r="AP2096" s="306"/>
    </row>
    <row r="2097" spans="5:43" x14ac:dyDescent="0.25">
      <c r="F2097" s="328"/>
      <c r="I2097" s="329"/>
      <c r="J2097" s="329"/>
      <c r="K2097" s="329"/>
      <c r="AM2097" s="4"/>
      <c r="AN2097" s="305"/>
      <c r="AQ2097" s="305"/>
    </row>
    <row r="2098" spans="5:43" x14ac:dyDescent="0.25">
      <c r="F2098" s="103"/>
      <c r="G2098" s="103"/>
      <c r="H2098" s="103"/>
      <c r="I2098" s="103"/>
      <c r="AM2098" s="4"/>
      <c r="AN2098"/>
    </row>
    <row r="2100" spans="5:43" x14ac:dyDescent="0.25">
      <c r="F2100" s="328"/>
      <c r="G2100" s="329"/>
    </row>
    <row r="2101" spans="5:43" x14ac:dyDescent="0.25">
      <c r="F2101" s="92"/>
    </row>
    <row r="2104" spans="5:43"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P2104"/>
    </row>
    <row r="2105" spans="5:43"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P2105"/>
    </row>
    <row r="2106" spans="5:43"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P2106"/>
    </row>
    <row r="2107" spans="5:43"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P2107"/>
    </row>
    <row r="2108" spans="5:43"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P2108"/>
    </row>
    <row r="2109" spans="5:43"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P2109"/>
    </row>
    <row r="2110" spans="5:43"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P2110"/>
    </row>
    <row r="2111" spans="5:43"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P2111"/>
    </row>
    <row r="2112" spans="5:43"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P2112"/>
    </row>
    <row r="2113" spans="5:42"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P2113"/>
    </row>
    <row r="2114" spans="5:42"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P2114"/>
    </row>
    <row r="2115" spans="5:42"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P2115"/>
    </row>
    <row r="2116" spans="5:42"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P2116"/>
    </row>
    <row r="2117" spans="5:42"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P2117"/>
    </row>
    <row r="2118" spans="5:42"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P2118"/>
    </row>
    <row r="2119" spans="5:42"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P2119"/>
    </row>
    <row r="2120" spans="5:42"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P2120"/>
    </row>
    <row r="2121" spans="5:42"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P2121"/>
    </row>
    <row r="2122" spans="5:42"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P2122"/>
    </row>
    <row r="2123" spans="5:42"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P2123"/>
    </row>
  </sheetData>
  <mergeCells count="1182">
    <mergeCell ref="A1921:A1927"/>
    <mergeCell ref="A1912:A1919"/>
    <mergeCell ref="A1905:A1910"/>
    <mergeCell ref="B1891:B1894"/>
    <mergeCell ref="B2069:B2077"/>
    <mergeCell ref="A1875:A1878"/>
    <mergeCell ref="A1882:A1886"/>
    <mergeCell ref="A1644:A1649"/>
    <mergeCell ref="B1603:B1607"/>
    <mergeCell ref="A1618:A1624"/>
    <mergeCell ref="B1618:B1624"/>
    <mergeCell ref="A2079:A2089"/>
    <mergeCell ref="A2007:A2011"/>
    <mergeCell ref="A2014:A2018"/>
    <mergeCell ref="A2020:A2027"/>
    <mergeCell ref="A2029:A2034"/>
    <mergeCell ref="A2038:A2043"/>
    <mergeCell ref="A1930:A1939"/>
    <mergeCell ref="A1941:A1947"/>
    <mergeCell ref="A1949:A1953"/>
    <mergeCell ref="A1957:A1959"/>
    <mergeCell ref="B1957:B1959"/>
    <mergeCell ref="A1834:A1840"/>
    <mergeCell ref="A1603:A1607"/>
    <mergeCell ref="A1708:A1713"/>
    <mergeCell ref="A1842:A1849"/>
    <mergeCell ref="B1816:B1820"/>
    <mergeCell ref="B1834:B1840"/>
    <mergeCell ref="A1719:A1722"/>
    <mergeCell ref="B1851:B1857"/>
    <mergeCell ref="A2069:A2077"/>
    <mergeCell ref="A2045:A2050"/>
    <mergeCell ref="E1557:E1563"/>
    <mergeCell ref="D1671:D1679"/>
    <mergeCell ref="E1671:E1679"/>
    <mergeCell ref="B1658:B1669"/>
    <mergeCell ref="A1658:A1669"/>
    <mergeCell ref="A1325:A1329"/>
    <mergeCell ref="A1229:A1233"/>
    <mergeCell ref="B1468:B1475"/>
    <mergeCell ref="D743:D751"/>
    <mergeCell ref="A1067:A1078"/>
    <mergeCell ref="C1593:C1601"/>
    <mergeCell ref="A1653:A1656"/>
    <mergeCell ref="D1459:D1466"/>
    <mergeCell ref="D854:D859"/>
    <mergeCell ref="C797:C803"/>
    <mergeCell ref="B797:B803"/>
    <mergeCell ref="A753:A761"/>
    <mergeCell ref="E1609:E1616"/>
    <mergeCell ref="E1569:E1574"/>
    <mergeCell ref="E1603:E1607"/>
    <mergeCell ref="E1517:E1524"/>
    <mergeCell ref="E1593:E1601"/>
    <mergeCell ref="E1533:E1538"/>
    <mergeCell ref="E1626:E1632"/>
    <mergeCell ref="E1468:E1475"/>
    <mergeCell ref="C1477:C1484"/>
    <mergeCell ref="D1477:D1484"/>
    <mergeCell ref="A1436:A1440"/>
    <mergeCell ref="A1396:A1398"/>
    <mergeCell ref="E1390:E1393"/>
    <mergeCell ref="A1459:A1466"/>
    <mergeCell ref="D1486:D1493"/>
    <mergeCell ref="D1609:D1616"/>
    <mergeCell ref="A743:A751"/>
    <mergeCell ref="A1637:A1641"/>
    <mergeCell ref="B1609:B1616"/>
    <mergeCell ref="B1459:B1466"/>
    <mergeCell ref="A1357:A1360"/>
    <mergeCell ref="A1238:A1240"/>
    <mergeCell ref="A1252:A1253"/>
    <mergeCell ref="A1244:A1247"/>
    <mergeCell ref="B1390:B1393"/>
    <mergeCell ref="A1390:A1393"/>
    <mergeCell ref="A1413:A1422"/>
    <mergeCell ref="A1405:A1407"/>
    <mergeCell ref="B1486:B1493"/>
    <mergeCell ref="A1477:A1484"/>
    <mergeCell ref="A1609:A1616"/>
    <mergeCell ref="A854:A859"/>
    <mergeCell ref="A972:A976"/>
    <mergeCell ref="B1319:B1323"/>
    <mergeCell ref="A957:A961"/>
    <mergeCell ref="A1005:A1010"/>
    <mergeCell ref="A1056:A1064"/>
    <mergeCell ref="A1040:A1041"/>
    <mergeCell ref="A1033:A1034"/>
    <mergeCell ref="D1569:D1574"/>
    <mergeCell ref="F2096:H2096"/>
    <mergeCell ref="B2079:B2089"/>
    <mergeCell ref="B1912:B1919"/>
    <mergeCell ref="B1859:B1863"/>
    <mergeCell ref="B1905:B1910"/>
    <mergeCell ref="B1921:B1927"/>
    <mergeCell ref="A1142:A1149"/>
    <mergeCell ref="A1867:A1868"/>
    <mergeCell ref="A1187:A1197"/>
    <mergeCell ref="A1259:A1262"/>
    <mergeCell ref="B1801:B1804"/>
    <mergeCell ref="A1688:A1697"/>
    <mergeCell ref="A1468:A1475"/>
    <mergeCell ref="B1533:B1538"/>
    <mergeCell ref="A1792:A1798"/>
    <mergeCell ref="A1671:A1679"/>
    <mergeCell ref="D1527:D1531"/>
    <mergeCell ref="E1527:E1531"/>
    <mergeCell ref="A1851:A1857"/>
    <mergeCell ref="A1859:A1863"/>
    <mergeCell ref="C1609:C1616"/>
    <mergeCell ref="A1681:A1685"/>
    <mergeCell ref="C1297:C1304"/>
    <mergeCell ref="B1671:B1679"/>
    <mergeCell ref="A1278:A1286"/>
    <mergeCell ref="B1331:B1334"/>
    <mergeCell ref="C1331:C1334"/>
    <mergeCell ref="E1331:E1334"/>
    <mergeCell ref="D1637:D1641"/>
    <mergeCell ref="C1637:C1641"/>
    <mergeCell ref="B1510:B1515"/>
    <mergeCell ref="C1569:C1574"/>
    <mergeCell ref="E1495:E1500"/>
    <mergeCell ref="D1549:D1555"/>
    <mergeCell ref="C1671:C1679"/>
    <mergeCell ref="A513:A517"/>
    <mergeCell ref="B513:B517"/>
    <mergeCell ref="B439:B444"/>
    <mergeCell ref="A689:A695"/>
    <mergeCell ref="D689:D695"/>
    <mergeCell ref="E689:E695"/>
    <mergeCell ref="A772:A778"/>
    <mergeCell ref="A847:A851"/>
    <mergeCell ref="B763:B770"/>
    <mergeCell ref="A723:A732"/>
    <mergeCell ref="A781:A787"/>
    <mergeCell ref="D781:D787"/>
    <mergeCell ref="C781:C787"/>
    <mergeCell ref="A734:A741"/>
    <mergeCell ref="E743:E751"/>
    <mergeCell ref="D763:D770"/>
    <mergeCell ref="A841:A845"/>
    <mergeCell ref="B753:B761"/>
    <mergeCell ref="C753:C761"/>
    <mergeCell ref="E753:E761"/>
    <mergeCell ref="E781:E787"/>
    <mergeCell ref="A805:A810"/>
    <mergeCell ref="A819:A830"/>
    <mergeCell ref="B832:B839"/>
    <mergeCell ref="C832:C839"/>
    <mergeCell ref="D832:D839"/>
    <mergeCell ref="E832:E839"/>
    <mergeCell ref="B697:B700"/>
    <mergeCell ref="D707:D709"/>
    <mergeCell ref="E313:E318"/>
    <mergeCell ref="A357:A363"/>
    <mergeCell ref="B365:B374"/>
    <mergeCell ref="C365:C374"/>
    <mergeCell ref="A343:A349"/>
    <mergeCell ref="C334:C341"/>
    <mergeCell ref="E343:E349"/>
    <mergeCell ref="C351:C355"/>
    <mergeCell ref="B423:B426"/>
    <mergeCell ref="E423:E426"/>
    <mergeCell ref="D431:D434"/>
    <mergeCell ref="A407:A410"/>
    <mergeCell ref="C407:C410"/>
    <mergeCell ref="D407:D410"/>
    <mergeCell ref="A467:A472"/>
    <mergeCell ref="C467:C472"/>
    <mergeCell ref="D467:D472"/>
    <mergeCell ref="E467:E472"/>
    <mergeCell ref="C439:C444"/>
    <mergeCell ref="E439:E444"/>
    <mergeCell ref="A497:A500"/>
    <mergeCell ref="C497:C500"/>
    <mergeCell ref="D448:D458"/>
    <mergeCell ref="B386:B390"/>
    <mergeCell ref="A386:A390"/>
    <mergeCell ref="C386:C390"/>
    <mergeCell ref="D386:D390"/>
    <mergeCell ref="A397:A404"/>
    <mergeCell ref="A431:A434"/>
    <mergeCell ref="D439:D444"/>
    <mergeCell ref="B251:B254"/>
    <mergeCell ref="A439:A444"/>
    <mergeCell ref="B448:B458"/>
    <mergeCell ref="A448:A458"/>
    <mergeCell ref="C448:C458"/>
    <mergeCell ref="D507:D511"/>
    <mergeCell ref="B1557:B1563"/>
    <mergeCell ref="C1557:C1563"/>
    <mergeCell ref="D489:D495"/>
    <mergeCell ref="A535:A546"/>
    <mergeCell ref="A423:A426"/>
    <mergeCell ref="A561:A564"/>
    <mergeCell ref="D548:D559"/>
    <mergeCell ref="A414:A421"/>
    <mergeCell ref="C414:C421"/>
    <mergeCell ref="B854:B859"/>
    <mergeCell ref="D986:D990"/>
    <mergeCell ref="A1048:A1054"/>
    <mergeCell ref="B1448:B1457"/>
    <mergeCell ref="A1448:A1457"/>
    <mergeCell ref="B936:B938"/>
    <mergeCell ref="A936:A938"/>
    <mergeCell ref="C1533:C1538"/>
    <mergeCell ref="C1459:C1466"/>
    <mergeCell ref="B1477:B1484"/>
    <mergeCell ref="C1413:C1422"/>
    <mergeCell ref="B1413:B1422"/>
    <mergeCell ref="D1413:D1422"/>
    <mergeCell ref="A1533:A1538"/>
    <mergeCell ref="C1495:C1500"/>
    <mergeCell ref="B1527:B1531"/>
    <mergeCell ref="D1448:D1457"/>
    <mergeCell ref="C1336:C1345"/>
    <mergeCell ref="B1325:B1329"/>
    <mergeCell ref="C1325:C1329"/>
    <mergeCell ref="D1424:D1434"/>
    <mergeCell ref="C1424:C1434"/>
    <mergeCell ref="D423:D426"/>
    <mergeCell ref="B772:B778"/>
    <mergeCell ref="B1278:B1286"/>
    <mergeCell ref="A697:A700"/>
    <mergeCell ref="A713:A720"/>
    <mergeCell ref="C763:C770"/>
    <mergeCell ref="A944:A947"/>
    <mergeCell ref="C1448:C1457"/>
    <mergeCell ref="C723:C732"/>
    <mergeCell ref="A832:A839"/>
    <mergeCell ref="C1510:C1515"/>
    <mergeCell ref="D1510:D1515"/>
    <mergeCell ref="A1510:A1515"/>
    <mergeCell ref="B1151:B1157"/>
    <mergeCell ref="A1219:A1227"/>
    <mergeCell ref="C1219:C1227"/>
    <mergeCell ref="A1211:A1216"/>
    <mergeCell ref="D1603:D1607"/>
    <mergeCell ref="D1681:D1685"/>
    <mergeCell ref="C1688:C1697"/>
    <mergeCell ref="B1540:B1547"/>
    <mergeCell ref="C1540:C1547"/>
    <mergeCell ref="B1549:B1555"/>
    <mergeCell ref="D1644:D1649"/>
    <mergeCell ref="E1644:E1649"/>
    <mergeCell ref="B1495:B1500"/>
    <mergeCell ref="D1593:D1601"/>
    <mergeCell ref="B1593:B1601"/>
    <mergeCell ref="A1593:A1601"/>
    <mergeCell ref="A1517:A1524"/>
    <mergeCell ref="B1517:B1524"/>
    <mergeCell ref="A1583:A1586"/>
    <mergeCell ref="B1583:B1586"/>
    <mergeCell ref="C1583:C1586"/>
    <mergeCell ref="D1583:D1586"/>
    <mergeCell ref="A1557:A1563"/>
    <mergeCell ref="A1569:A1574"/>
    <mergeCell ref="A1576:A1579"/>
    <mergeCell ref="D1557:D1563"/>
    <mergeCell ref="A1495:A1500"/>
    <mergeCell ref="C1527:C1531"/>
    <mergeCell ref="D1517:D1524"/>
    <mergeCell ref="A1540:A1547"/>
    <mergeCell ref="A1549:A1555"/>
    <mergeCell ref="C1603:C1607"/>
    <mergeCell ref="C1502:C1508"/>
    <mergeCell ref="D1502:D1508"/>
    <mergeCell ref="A1527:A1531"/>
    <mergeCell ref="A1502:A1508"/>
    <mergeCell ref="B1211:B1216"/>
    <mergeCell ref="C1376:C1383"/>
    <mergeCell ref="C1109:C1120"/>
    <mergeCell ref="B1122:B1127"/>
    <mergeCell ref="D1122:D1127"/>
    <mergeCell ref="A1178:A1185"/>
    <mergeCell ref="A1336:A1345"/>
    <mergeCell ref="B1347:B1355"/>
    <mergeCell ref="A1347:A1355"/>
    <mergeCell ref="E1325:E1329"/>
    <mergeCell ref="E1319:E1323"/>
    <mergeCell ref="C1142:C1149"/>
    <mergeCell ref="A1307:A1311"/>
    <mergeCell ref="A1313:A1314"/>
    <mergeCell ref="B1313:B1314"/>
    <mergeCell ref="A1331:A1334"/>
    <mergeCell ref="C1313:C1314"/>
    <mergeCell ref="D1313:D1314"/>
    <mergeCell ref="A1199:A1209"/>
    <mergeCell ref="B1178:B1185"/>
    <mergeCell ref="A1170:A1173"/>
    <mergeCell ref="A1367:A1374"/>
    <mergeCell ref="A1297:A1304"/>
    <mergeCell ref="D1336:D1345"/>
    <mergeCell ref="D1327:D1328"/>
    <mergeCell ref="E1238:E1240"/>
    <mergeCell ref="A1319:A1323"/>
    <mergeCell ref="C1347:C1355"/>
    <mergeCell ref="A1288:A1295"/>
    <mergeCell ref="E1288:E1295"/>
    <mergeCell ref="B1219:B1227"/>
    <mergeCell ref="D1161:D1168"/>
    <mergeCell ref="E1816:E1820"/>
    <mergeCell ref="C1816:C1820"/>
    <mergeCell ref="D1816:D1820"/>
    <mergeCell ref="B1826:B1828"/>
    <mergeCell ref="C1826:C1828"/>
    <mergeCell ref="D1826:D1828"/>
    <mergeCell ref="E1826:E1828"/>
    <mergeCell ref="A1816:A1820"/>
    <mergeCell ref="C1766:C1773"/>
    <mergeCell ref="B1766:B1773"/>
    <mergeCell ref="A1766:A1773"/>
    <mergeCell ref="B1775:B1780"/>
    <mergeCell ref="A1775:A1780"/>
    <mergeCell ref="D1775:D1780"/>
    <mergeCell ref="D1801:D1804"/>
    <mergeCell ref="E1801:E1804"/>
    <mergeCell ref="A1782:A1790"/>
    <mergeCell ref="B1810:B1814"/>
    <mergeCell ref="A1810:A1814"/>
    <mergeCell ref="A1826:A1828"/>
    <mergeCell ref="A1801:A1804"/>
    <mergeCell ref="E1736:E1739"/>
    <mergeCell ref="B1745:B1755"/>
    <mergeCell ref="C1745:C1755"/>
    <mergeCell ref="D1745:D1755"/>
    <mergeCell ref="E1745:E1755"/>
    <mergeCell ref="A1745:A1755"/>
    <mergeCell ref="B1758:B1764"/>
    <mergeCell ref="A1758:A1764"/>
    <mergeCell ref="A1736:A1739"/>
    <mergeCell ref="A1727:A1730"/>
    <mergeCell ref="C1736:C1739"/>
    <mergeCell ref="D1736:D1739"/>
    <mergeCell ref="D1658:D1669"/>
    <mergeCell ref="E1376:E1383"/>
    <mergeCell ref="B1385:B1388"/>
    <mergeCell ref="A1424:A1434"/>
    <mergeCell ref="B1405:B1407"/>
    <mergeCell ref="E1405:E1407"/>
    <mergeCell ref="A1626:A1632"/>
    <mergeCell ref="C1626:C1632"/>
    <mergeCell ref="D1626:D1632"/>
    <mergeCell ref="E1637:E1641"/>
    <mergeCell ref="E1708:E1713"/>
    <mergeCell ref="C1708:C1713"/>
    <mergeCell ref="E1688:E1697"/>
    <mergeCell ref="A1376:A1383"/>
    <mergeCell ref="B1376:B1383"/>
    <mergeCell ref="A1385:A1388"/>
    <mergeCell ref="E1681:E1685"/>
    <mergeCell ref="E1502:E1508"/>
    <mergeCell ref="B1502:B1508"/>
    <mergeCell ref="E1510:E1515"/>
    <mergeCell ref="B877:B881"/>
    <mergeCell ref="A877:A881"/>
    <mergeCell ref="D877:D881"/>
    <mergeCell ref="E877:E881"/>
    <mergeCell ref="B965:B969"/>
    <mergeCell ref="A965:A969"/>
    <mergeCell ref="B1048:B1054"/>
    <mergeCell ref="A872:A875"/>
    <mergeCell ref="E1040:E1041"/>
    <mergeCell ref="E1048:E1054"/>
    <mergeCell ref="C1048:C1054"/>
    <mergeCell ref="D1048:D1054"/>
    <mergeCell ref="E951:E955"/>
    <mergeCell ref="C905:C910"/>
    <mergeCell ref="A905:A910"/>
    <mergeCell ref="A889:A894"/>
    <mergeCell ref="C896:C902"/>
    <mergeCell ref="A986:A990"/>
    <mergeCell ref="A912:A915"/>
    <mergeCell ref="A896:A902"/>
    <mergeCell ref="A920:A922"/>
    <mergeCell ref="A1021:A1031"/>
    <mergeCell ref="E936:E938"/>
    <mergeCell ref="D936:D938"/>
    <mergeCell ref="A951:A955"/>
    <mergeCell ref="A883:A887"/>
    <mergeCell ref="E912:E915"/>
    <mergeCell ref="B920:B922"/>
    <mergeCell ref="D944:D947"/>
    <mergeCell ref="E944:E947"/>
    <mergeCell ref="B944:B947"/>
    <mergeCell ref="A663:A670"/>
    <mergeCell ref="A681:A686"/>
    <mergeCell ref="B681:B686"/>
    <mergeCell ref="E489:E495"/>
    <mergeCell ref="B497:B500"/>
    <mergeCell ref="C522:C528"/>
    <mergeCell ref="D522:D528"/>
    <mergeCell ref="B507:B511"/>
    <mergeCell ref="B522:B528"/>
    <mergeCell ref="C507:C511"/>
    <mergeCell ref="A612:A620"/>
    <mergeCell ref="C612:C620"/>
    <mergeCell ref="C548:C554"/>
    <mergeCell ref="B548:B554"/>
    <mergeCell ref="A622:A626"/>
    <mergeCell ref="C573:C580"/>
    <mergeCell ref="D573:D580"/>
    <mergeCell ref="B657:B661"/>
    <mergeCell ref="A573:A580"/>
    <mergeCell ref="B573:B580"/>
    <mergeCell ref="E573:E580"/>
    <mergeCell ref="E582:E591"/>
    <mergeCell ref="E535:E546"/>
    <mergeCell ref="B566:B571"/>
    <mergeCell ref="B602:B610"/>
    <mergeCell ref="D663:D670"/>
    <mergeCell ref="A522:A528"/>
    <mergeCell ref="A507:A511"/>
    <mergeCell ref="B489:B495"/>
    <mergeCell ref="A489:A495"/>
    <mergeCell ref="C489:C495"/>
    <mergeCell ref="C513:C517"/>
    <mergeCell ref="A602:A610"/>
    <mergeCell ref="C602:C610"/>
    <mergeCell ref="D602:D610"/>
    <mergeCell ref="E602:E610"/>
    <mergeCell ref="B649:B655"/>
    <mergeCell ref="C657:C661"/>
    <mergeCell ref="D657:D661"/>
    <mergeCell ref="E657:E661"/>
    <mergeCell ref="E622:E626"/>
    <mergeCell ref="E638:E641"/>
    <mergeCell ref="B622:B626"/>
    <mergeCell ref="C622:C626"/>
    <mergeCell ref="A638:A641"/>
    <mergeCell ref="A649:A655"/>
    <mergeCell ref="A628:A636"/>
    <mergeCell ref="D638:D641"/>
    <mergeCell ref="C638:C641"/>
    <mergeCell ref="A657:A661"/>
    <mergeCell ref="E612:E620"/>
    <mergeCell ref="A593:A598"/>
    <mergeCell ref="A566:A571"/>
    <mergeCell ref="B593:B598"/>
    <mergeCell ref="E561:E564"/>
    <mergeCell ref="B561:B564"/>
    <mergeCell ref="C561:C564"/>
    <mergeCell ref="D561:D564"/>
    <mergeCell ref="D582:D591"/>
    <mergeCell ref="C582:C591"/>
    <mergeCell ref="E245:E248"/>
    <mergeCell ref="C251:C252"/>
    <mergeCell ref="D251:D252"/>
    <mergeCell ref="E251:E252"/>
    <mergeCell ref="A258:A263"/>
    <mergeCell ref="D258:D263"/>
    <mergeCell ref="E258:E263"/>
    <mergeCell ref="B265:B270"/>
    <mergeCell ref="A265:A270"/>
    <mergeCell ref="C265:C270"/>
    <mergeCell ref="D265:D270"/>
    <mergeCell ref="E265:E270"/>
    <mergeCell ref="A286:A291"/>
    <mergeCell ref="D286:D291"/>
    <mergeCell ref="C286:C291"/>
    <mergeCell ref="B258:B263"/>
    <mergeCell ref="C258:C263"/>
    <mergeCell ref="D272:D278"/>
    <mergeCell ref="A280:A284"/>
    <mergeCell ref="B280:B284"/>
    <mergeCell ref="A272:A278"/>
    <mergeCell ref="B460:B464"/>
    <mergeCell ref="A460:A464"/>
    <mergeCell ref="E272:E278"/>
    <mergeCell ref="B245:B248"/>
    <mergeCell ref="B272:B278"/>
    <mergeCell ref="C272:C278"/>
    <mergeCell ref="A190:A198"/>
    <mergeCell ref="A204:A207"/>
    <mergeCell ref="A232:A238"/>
    <mergeCell ref="A251:A252"/>
    <mergeCell ref="E240:E242"/>
    <mergeCell ref="E222:E230"/>
    <mergeCell ref="A222:A230"/>
    <mergeCell ref="B232:B238"/>
    <mergeCell ref="C232:C238"/>
    <mergeCell ref="A213:A220"/>
    <mergeCell ref="E152:E158"/>
    <mergeCell ref="C152:C158"/>
    <mergeCell ref="D152:D158"/>
    <mergeCell ref="B204:B207"/>
    <mergeCell ref="C204:C207"/>
    <mergeCell ref="D204:D207"/>
    <mergeCell ref="E204:E207"/>
    <mergeCell ref="D190:D198"/>
    <mergeCell ref="A240:A242"/>
    <mergeCell ref="B240:B242"/>
    <mergeCell ref="C240:C242"/>
    <mergeCell ref="B152:B158"/>
    <mergeCell ref="A293:A302"/>
    <mergeCell ref="C293:C302"/>
    <mergeCell ref="D293:D302"/>
    <mergeCell ref="E293:E302"/>
    <mergeCell ref="B286:B291"/>
    <mergeCell ref="A365:A374"/>
    <mergeCell ref="E365:E374"/>
    <mergeCell ref="B377:B384"/>
    <mergeCell ref="A377:A384"/>
    <mergeCell ref="C377:C384"/>
    <mergeCell ref="D377:D384"/>
    <mergeCell ref="E377:E384"/>
    <mergeCell ref="D280:D284"/>
    <mergeCell ref="D232:D238"/>
    <mergeCell ref="D240:D241"/>
    <mergeCell ref="A334:A341"/>
    <mergeCell ref="E286:E291"/>
    <mergeCell ref="D313:D318"/>
    <mergeCell ref="E232:E238"/>
    <mergeCell ref="B357:B363"/>
    <mergeCell ref="C357:C363"/>
    <mergeCell ref="E320:E325"/>
    <mergeCell ref="D327:D332"/>
    <mergeCell ref="A351:A355"/>
    <mergeCell ref="A305:A311"/>
    <mergeCell ref="C305:C311"/>
    <mergeCell ref="D305:D311"/>
    <mergeCell ref="E305:E311"/>
    <mergeCell ref="B313:B318"/>
    <mergeCell ref="A313:A318"/>
    <mergeCell ref="C313:C318"/>
    <mergeCell ref="E280:E284"/>
    <mergeCell ref="D213:D220"/>
    <mergeCell ref="B123:B128"/>
    <mergeCell ref="C123:C128"/>
    <mergeCell ref="D123:D128"/>
    <mergeCell ref="B132:B138"/>
    <mergeCell ref="C132:C138"/>
    <mergeCell ref="A245:A248"/>
    <mergeCell ref="D245:D248"/>
    <mergeCell ref="C245:C248"/>
    <mergeCell ref="E213:E220"/>
    <mergeCell ref="B190:B198"/>
    <mergeCell ref="D164:D172"/>
    <mergeCell ref="E141:E150"/>
    <mergeCell ref="C114:C121"/>
    <mergeCell ref="E92:E100"/>
    <mergeCell ref="A102:A107"/>
    <mergeCell ref="A114:A121"/>
    <mergeCell ref="A123:A128"/>
    <mergeCell ref="A132:A138"/>
    <mergeCell ref="A141:A150"/>
    <mergeCell ref="A152:A158"/>
    <mergeCell ref="B141:B150"/>
    <mergeCell ref="C141:C150"/>
    <mergeCell ref="D141:D150"/>
    <mergeCell ref="B213:B220"/>
    <mergeCell ref="D92:D100"/>
    <mergeCell ref="D132:D138"/>
    <mergeCell ref="D182:D187"/>
    <mergeCell ref="A29:A32"/>
    <mergeCell ref="C29:C32"/>
    <mergeCell ref="E29:E32"/>
    <mergeCell ref="B36:B42"/>
    <mergeCell ref="C36:C42"/>
    <mergeCell ref="D36:D42"/>
    <mergeCell ref="E36:E42"/>
    <mergeCell ref="D50:D58"/>
    <mergeCell ref="B50:B58"/>
    <mergeCell ref="A50:A58"/>
    <mergeCell ref="C50:C58"/>
    <mergeCell ref="E50:E58"/>
    <mergeCell ref="B82:B90"/>
    <mergeCell ref="C82:C90"/>
    <mergeCell ref="D82:D90"/>
    <mergeCell ref="E82:E90"/>
    <mergeCell ref="C102:C107"/>
    <mergeCell ref="D102:D107"/>
    <mergeCell ref="B92:B100"/>
    <mergeCell ref="C92:C100"/>
    <mergeCell ref="E182:E187"/>
    <mergeCell ref="C182:C187"/>
    <mergeCell ref="A44:A46"/>
    <mergeCell ref="A36:A42"/>
    <mergeCell ref="D6:D12"/>
    <mergeCell ref="E6:E12"/>
    <mergeCell ref="C6:C12"/>
    <mergeCell ref="A14:A20"/>
    <mergeCell ref="B14:B20"/>
    <mergeCell ref="C14:C20"/>
    <mergeCell ref="D14:D20"/>
    <mergeCell ref="E14:E20"/>
    <mergeCell ref="D29:D32"/>
    <mergeCell ref="B29:B32"/>
    <mergeCell ref="D44:D46"/>
    <mergeCell ref="B44:B46"/>
    <mergeCell ref="C44:C46"/>
    <mergeCell ref="E44:E46"/>
    <mergeCell ref="E22:E27"/>
    <mergeCell ref="B22:B27"/>
    <mergeCell ref="D22:D27"/>
    <mergeCell ref="A22:A27"/>
    <mergeCell ref="C22:C27"/>
    <mergeCell ref="E1834:E1840"/>
    <mergeCell ref="B1842:B1849"/>
    <mergeCell ref="C1842:C1849"/>
    <mergeCell ref="D1842:D1849"/>
    <mergeCell ref="D1834:D1840"/>
    <mergeCell ref="E1178:E1185"/>
    <mergeCell ref="A82:A90"/>
    <mergeCell ref="A72:A76"/>
    <mergeCell ref="B72:B76"/>
    <mergeCell ref="C72:C76"/>
    <mergeCell ref="D72:D76"/>
    <mergeCell ref="E72:E76"/>
    <mergeCell ref="B62:B70"/>
    <mergeCell ref="C62:C70"/>
    <mergeCell ref="D62:D70"/>
    <mergeCell ref="E62:E70"/>
    <mergeCell ref="A62:A70"/>
    <mergeCell ref="B114:B121"/>
    <mergeCell ref="D114:D121"/>
    <mergeCell ref="A92:A100"/>
    <mergeCell ref="B164:B172"/>
    <mergeCell ref="A164:A172"/>
    <mergeCell ref="C164:C172"/>
    <mergeCell ref="E164:E172"/>
    <mergeCell ref="B174:B179"/>
    <mergeCell ref="C174:C179"/>
    <mergeCell ref="D174:D179"/>
    <mergeCell ref="A174:A179"/>
    <mergeCell ref="E174:E179"/>
    <mergeCell ref="C213:C220"/>
    <mergeCell ref="B182:B187"/>
    <mergeCell ref="A182:A187"/>
    <mergeCell ref="B951:B955"/>
    <mergeCell ref="C951:C955"/>
    <mergeCell ref="D951:D955"/>
    <mergeCell ref="C1727:C1730"/>
    <mergeCell ref="D1727:D1730"/>
    <mergeCell ref="E1727:E1730"/>
    <mergeCell ref="B1736:B1739"/>
    <mergeCell ref="D1653:D1656"/>
    <mergeCell ref="E1109:E1120"/>
    <mergeCell ref="B1040:B1041"/>
    <mergeCell ref="E1658:E1669"/>
    <mergeCell ref="D1708:D1713"/>
    <mergeCell ref="C1653:C1656"/>
    <mergeCell ref="C280:C284"/>
    <mergeCell ref="C423:C426"/>
    <mergeCell ref="B414:B421"/>
    <mergeCell ref="C965:C969"/>
    <mergeCell ref="C1199:C1209"/>
    <mergeCell ref="D1211:D1216"/>
    <mergeCell ref="E965:E969"/>
    <mergeCell ref="D965:D969"/>
    <mergeCell ref="C920:C922"/>
    <mergeCell ref="E397:E404"/>
    <mergeCell ref="E386:E390"/>
    <mergeCell ref="D593:D598"/>
    <mergeCell ref="E593:E598"/>
    <mergeCell ref="E663:E670"/>
    <mergeCell ref="B663:B670"/>
    <mergeCell ref="E697:E700"/>
    <mergeCell ref="D697:D700"/>
    <mergeCell ref="C697:C700"/>
    <mergeCell ref="E872:E875"/>
    <mergeCell ref="A861:A868"/>
    <mergeCell ref="B841:B845"/>
    <mergeCell ref="E1089:E1097"/>
    <mergeCell ref="E861:E868"/>
    <mergeCell ref="C772:C778"/>
    <mergeCell ref="E772:E778"/>
    <mergeCell ref="B812:B817"/>
    <mergeCell ref="E707:E709"/>
    <mergeCell ref="C805:C810"/>
    <mergeCell ref="D805:D810"/>
    <mergeCell ref="E797:E803"/>
    <mergeCell ref="D1080:D1087"/>
    <mergeCell ref="C1040:C1041"/>
    <mergeCell ref="D1040:D1041"/>
    <mergeCell ref="E986:E990"/>
    <mergeCell ref="B986:B990"/>
    <mergeCell ref="B713:B720"/>
    <mergeCell ref="E1080:E1087"/>
    <mergeCell ref="B847:B851"/>
    <mergeCell ref="C847:C851"/>
    <mergeCell ref="D847:D851"/>
    <mergeCell ref="E847:E851"/>
    <mergeCell ref="A797:A803"/>
    <mergeCell ref="A1080:A1087"/>
    <mergeCell ref="A707:A709"/>
    <mergeCell ref="D753:D761"/>
    <mergeCell ref="D713:D720"/>
    <mergeCell ref="A789:A795"/>
    <mergeCell ref="A763:A770"/>
    <mergeCell ref="A928:A933"/>
    <mergeCell ref="E1067:E1078"/>
    <mergeCell ref="A1089:A1097"/>
    <mergeCell ref="E2059:E2067"/>
    <mergeCell ref="D2059:D2067"/>
    <mergeCell ref="C2007:C2011"/>
    <mergeCell ref="E1985:E1996"/>
    <mergeCell ref="C2038:C2043"/>
    <mergeCell ref="D2038:D2043"/>
    <mergeCell ref="E2038:E2043"/>
    <mergeCell ref="B2029:B2034"/>
    <mergeCell ref="D2029:D2034"/>
    <mergeCell ref="C2029:C2034"/>
    <mergeCell ref="B2020:B2027"/>
    <mergeCell ref="D2020:D2027"/>
    <mergeCell ref="B2014:B2018"/>
    <mergeCell ref="D2014:D2018"/>
    <mergeCell ref="C2014:C2018"/>
    <mergeCell ref="C2045:C2050"/>
    <mergeCell ref="D2045:D2050"/>
    <mergeCell ref="E2045:E2050"/>
    <mergeCell ref="B2007:B2011"/>
    <mergeCell ref="D2007:D2011"/>
    <mergeCell ref="E2007:E2011"/>
    <mergeCell ref="B1998:B2005"/>
    <mergeCell ref="C2069:C2077"/>
    <mergeCell ref="D2069:D2077"/>
    <mergeCell ref="E2069:E2077"/>
    <mergeCell ref="B2052:B2057"/>
    <mergeCell ref="C2052:C2057"/>
    <mergeCell ref="D2052:D2057"/>
    <mergeCell ref="B2059:B2067"/>
    <mergeCell ref="B2045:B2050"/>
    <mergeCell ref="D1998:D2005"/>
    <mergeCell ref="D1912:D1919"/>
    <mergeCell ref="C1801:C1804"/>
    <mergeCell ref="D1930:D1939"/>
    <mergeCell ref="D1891:D1894"/>
    <mergeCell ref="E1891:E1894"/>
    <mergeCell ref="B1899:B1900"/>
    <mergeCell ref="C1899:C1900"/>
    <mergeCell ref="D1899:D1900"/>
    <mergeCell ref="D1882:D1886"/>
    <mergeCell ref="E1875:E1878"/>
    <mergeCell ref="B1867:B1868"/>
    <mergeCell ref="C1859:C1863"/>
    <mergeCell ref="D1875:D1880"/>
    <mergeCell ref="C1867:C1868"/>
    <mergeCell ref="C1891:C1894"/>
    <mergeCell ref="B1882:B1886"/>
    <mergeCell ref="B1875:B1878"/>
    <mergeCell ref="C1882:C1886"/>
    <mergeCell ref="C1875:C1878"/>
    <mergeCell ref="C1810:C1814"/>
    <mergeCell ref="D1810:D1814"/>
    <mergeCell ref="E1810:E1814"/>
    <mergeCell ref="E1921:E1927"/>
    <mergeCell ref="A2059:A2067"/>
    <mergeCell ref="B1941:B1947"/>
    <mergeCell ref="C2020:C2027"/>
    <mergeCell ref="B2038:B2043"/>
    <mergeCell ref="D1967:D1973"/>
    <mergeCell ref="D1941:D1947"/>
    <mergeCell ref="E1941:E1947"/>
    <mergeCell ref="B1949:B1953"/>
    <mergeCell ref="C1949:C1953"/>
    <mergeCell ref="B1930:B1939"/>
    <mergeCell ref="C1930:C1939"/>
    <mergeCell ref="A2052:A2057"/>
    <mergeCell ref="A1967:A1973"/>
    <mergeCell ref="A1975:A1980"/>
    <mergeCell ref="E1930:E1939"/>
    <mergeCell ref="E1998:E2005"/>
    <mergeCell ref="C1985:C1996"/>
    <mergeCell ref="D1985:D1996"/>
    <mergeCell ref="B1975:B1980"/>
    <mergeCell ref="C1975:C1980"/>
    <mergeCell ref="D1975:D1980"/>
    <mergeCell ref="E1975:E1980"/>
    <mergeCell ref="B1967:B1973"/>
    <mergeCell ref="C1967:C1973"/>
    <mergeCell ref="C1957:C1959"/>
    <mergeCell ref="E1957:E1959"/>
    <mergeCell ref="B1985:B1996"/>
    <mergeCell ref="A1998:A2005"/>
    <mergeCell ref="A1985:A1996"/>
    <mergeCell ref="C2059:C2067"/>
    <mergeCell ref="E1967:E1973"/>
    <mergeCell ref="E2014:E2018"/>
    <mergeCell ref="C1905:C1910"/>
    <mergeCell ref="D1905:D1910"/>
    <mergeCell ref="D1533:D1538"/>
    <mergeCell ref="E1912:E1919"/>
    <mergeCell ref="D1688:D1697"/>
    <mergeCell ref="C1792:C1798"/>
    <mergeCell ref="D1792:D1798"/>
    <mergeCell ref="E1792:E1798"/>
    <mergeCell ref="E1766:E1773"/>
    <mergeCell ref="D1766:D1773"/>
    <mergeCell ref="D1758:D1764"/>
    <mergeCell ref="E1758:E1764"/>
    <mergeCell ref="B1626:B1632"/>
    <mergeCell ref="B1637:B1641"/>
    <mergeCell ref="E1540:E1547"/>
    <mergeCell ref="B1708:B1713"/>
    <mergeCell ref="B1569:B1574"/>
    <mergeCell ref="C1719:C1725"/>
    <mergeCell ref="D1719:D1725"/>
    <mergeCell ref="E1719:E1725"/>
    <mergeCell ref="B1782:B1790"/>
    <mergeCell ref="B1719:B1725"/>
    <mergeCell ref="B1681:B1685"/>
    <mergeCell ref="C1681:C1685"/>
    <mergeCell ref="E1905:E1910"/>
    <mergeCell ref="D1618:D1624"/>
    <mergeCell ref="C1644:C1649"/>
    <mergeCell ref="B1688:B1697"/>
    <mergeCell ref="C1549:C1555"/>
    <mergeCell ref="C1851:C1857"/>
    <mergeCell ref="D1851:D1857"/>
    <mergeCell ref="C1834:C1840"/>
    <mergeCell ref="D1921:D1927"/>
    <mergeCell ref="C1912:C1919"/>
    <mergeCell ref="A1891:A1894"/>
    <mergeCell ref="A1899:A1900"/>
    <mergeCell ref="D1576:D1579"/>
    <mergeCell ref="B1576:B1579"/>
    <mergeCell ref="C1576:C1579"/>
    <mergeCell ref="B1080:B1087"/>
    <mergeCell ref="C1758:C1764"/>
    <mergeCell ref="B1653:B1656"/>
    <mergeCell ref="B1727:B1730"/>
    <mergeCell ref="E1775:E1780"/>
    <mergeCell ref="B1238:B1240"/>
    <mergeCell ref="C1238:C1240"/>
    <mergeCell ref="C1658:C1669"/>
    <mergeCell ref="C1618:C1624"/>
    <mergeCell ref="E1199:E1209"/>
    <mergeCell ref="A1099:A1107"/>
    <mergeCell ref="B1109:B1120"/>
    <mergeCell ref="A1151:A1157"/>
    <mergeCell ref="C1122:C1127"/>
    <mergeCell ref="E1653:E1656"/>
    <mergeCell ref="B1644:B1649"/>
    <mergeCell ref="E1899:E1900"/>
    <mergeCell ref="A1109:A1120"/>
    <mergeCell ref="A1122:A1127"/>
    <mergeCell ref="E1549:E1555"/>
    <mergeCell ref="C1436:C1440"/>
    <mergeCell ref="D1436:D1440"/>
    <mergeCell ref="E1618:E1624"/>
    <mergeCell ref="D1142:D1149"/>
    <mergeCell ref="D1178:D1185"/>
    <mergeCell ref="E1477:E1484"/>
    <mergeCell ref="E1424:E1434"/>
    <mergeCell ref="B1436:B1440"/>
    <mergeCell ref="E1313:E1314"/>
    <mergeCell ref="D1259:D1262"/>
    <mergeCell ref="E1259:E1262"/>
    <mergeCell ref="E1413:E1422"/>
    <mergeCell ref="A1267:A1276"/>
    <mergeCell ref="B1367:B1374"/>
    <mergeCell ref="E1448:E1457"/>
    <mergeCell ref="E1278:E1286"/>
    <mergeCell ref="B1288:B1295"/>
    <mergeCell ref="E1436:E1440"/>
    <mergeCell ref="C1267:C1276"/>
    <mergeCell ref="C1486:C1493"/>
    <mergeCell ref="C1468:C1475"/>
    <mergeCell ref="D1468:D1475"/>
    <mergeCell ref="B1424:B1434"/>
    <mergeCell ref="A1486:A1493"/>
    <mergeCell ref="C1396:C1398"/>
    <mergeCell ref="D1347:D1355"/>
    <mergeCell ref="D1325:D1326"/>
    <mergeCell ref="D1333:D1334"/>
    <mergeCell ref="C1390:C1393"/>
    <mergeCell ref="D1396:D1398"/>
    <mergeCell ref="E1347:E1355"/>
    <mergeCell ref="B1307:B1311"/>
    <mergeCell ref="B1252:B1253"/>
    <mergeCell ref="D1252:D1253"/>
    <mergeCell ref="E1252:E1253"/>
    <mergeCell ref="E1357:E1360"/>
    <mergeCell ref="C1357:C1360"/>
    <mergeCell ref="E1336:E1345"/>
    <mergeCell ref="E1267:E1276"/>
    <mergeCell ref="B1357:B1360"/>
    <mergeCell ref="B1396:B1398"/>
    <mergeCell ref="C1367:C1374"/>
    <mergeCell ref="D1540:D1547"/>
    <mergeCell ref="C1288:C1295"/>
    <mergeCell ref="D1288:D1295"/>
    <mergeCell ref="C1517:C1524"/>
    <mergeCell ref="E1122:E1127"/>
    <mergeCell ref="B957:B961"/>
    <mergeCell ref="C1099:C1107"/>
    <mergeCell ref="E1099:E1107"/>
    <mergeCell ref="D1357:D1360"/>
    <mergeCell ref="D1319:D1323"/>
    <mergeCell ref="B1336:B1345"/>
    <mergeCell ref="C1229:C1233"/>
    <mergeCell ref="D1199:D1209"/>
    <mergeCell ref="E1385:E1388"/>
    <mergeCell ref="B1297:B1304"/>
    <mergeCell ref="E1187:E1197"/>
    <mergeCell ref="D1187:D1197"/>
    <mergeCell ref="C1178:C1185"/>
    <mergeCell ref="B1142:B1149"/>
    <mergeCell ref="D1244:D1247"/>
    <mergeCell ref="B1244:B1247"/>
    <mergeCell ref="C1244:C1247"/>
    <mergeCell ref="E1151:E1157"/>
    <mergeCell ref="D1297:D1304"/>
    <mergeCell ref="E1297:E1304"/>
    <mergeCell ref="B1199:B1209"/>
    <mergeCell ref="B1259:B1262"/>
    <mergeCell ref="C1211:C1216"/>
    <mergeCell ref="E1211:E1216"/>
    <mergeCell ref="B1187:B1197"/>
    <mergeCell ref="D1219:D1227"/>
    <mergeCell ref="C1187:C1197"/>
    <mergeCell ref="E1219:E1227"/>
    <mergeCell ref="B1229:B1233"/>
    <mergeCell ref="E1229:E1233"/>
    <mergeCell ref="E905:E910"/>
    <mergeCell ref="B912:B915"/>
    <mergeCell ref="C912:C915"/>
    <mergeCell ref="D912:D915"/>
    <mergeCell ref="D1099:D1107"/>
    <mergeCell ref="D1109:D1120"/>
    <mergeCell ref="C1080:C1087"/>
    <mergeCell ref="B1056:B1064"/>
    <mergeCell ref="D1033:D1034"/>
    <mergeCell ref="C1067:C1078"/>
    <mergeCell ref="D1067:D1078"/>
    <mergeCell ref="D920:D922"/>
    <mergeCell ref="E920:E922"/>
    <mergeCell ref="C1056:C1064"/>
    <mergeCell ref="C936:C938"/>
    <mergeCell ref="C986:C990"/>
    <mergeCell ref="E957:E961"/>
    <mergeCell ref="E1033:E1034"/>
    <mergeCell ref="B1099:B1107"/>
    <mergeCell ref="D957:D961"/>
    <mergeCell ref="D1089:D1097"/>
    <mergeCell ref="C1252:C1253"/>
    <mergeCell ref="B781:B787"/>
    <mergeCell ref="E734:E741"/>
    <mergeCell ref="B743:B751"/>
    <mergeCell ref="C743:C751"/>
    <mergeCell ref="E841:E845"/>
    <mergeCell ref="E763:E770"/>
    <mergeCell ref="B707:B709"/>
    <mergeCell ref="D723:D732"/>
    <mergeCell ref="E723:E732"/>
    <mergeCell ref="D861:D868"/>
    <mergeCell ref="C883:C887"/>
    <mergeCell ref="B1067:B1078"/>
    <mergeCell ref="D972:D976"/>
    <mergeCell ref="B972:B976"/>
    <mergeCell ref="B1005:B1010"/>
    <mergeCell ref="C1005:C1010"/>
    <mergeCell ref="D1005:D1010"/>
    <mergeCell ref="B1170:B1173"/>
    <mergeCell ref="E1161:E1168"/>
    <mergeCell ref="B889:B894"/>
    <mergeCell ref="C957:C961"/>
    <mergeCell ref="E1132:E1139"/>
    <mergeCell ref="C972:C976"/>
    <mergeCell ref="E972:E976"/>
    <mergeCell ref="C944:C947"/>
    <mergeCell ref="B1033:B1034"/>
    <mergeCell ref="C1033:C1034"/>
    <mergeCell ref="C889:C894"/>
    <mergeCell ref="B905:B910"/>
    <mergeCell ref="D905:D910"/>
    <mergeCell ref="B334:B341"/>
    <mergeCell ref="AQ4:AQ5"/>
    <mergeCell ref="C2079:C2089"/>
    <mergeCell ref="D2079:D2089"/>
    <mergeCell ref="E2079:E2089"/>
    <mergeCell ref="A4:A5"/>
    <mergeCell ref="B4:B5"/>
    <mergeCell ref="C4:C5"/>
    <mergeCell ref="C1385:C1388"/>
    <mergeCell ref="A6:A12"/>
    <mergeCell ref="C1405:C1407"/>
    <mergeCell ref="D1376:D1383"/>
    <mergeCell ref="D1385:D1388"/>
    <mergeCell ref="D1390:D1393"/>
    <mergeCell ref="D1405:D1407"/>
    <mergeCell ref="A327:A332"/>
    <mergeCell ref="E327:E332"/>
    <mergeCell ref="D1267:D1276"/>
    <mergeCell ref="B1267:B1276"/>
    <mergeCell ref="D772:D778"/>
    <mergeCell ref="B1089:B1097"/>
    <mergeCell ref="A548:A554"/>
    <mergeCell ref="C535:C546"/>
    <mergeCell ref="D535:D546"/>
    <mergeCell ref="E513:E517"/>
    <mergeCell ref="C1259:C1262"/>
    <mergeCell ref="C1319:C1323"/>
    <mergeCell ref="D1307:D1311"/>
    <mergeCell ref="E1307:E1311"/>
    <mergeCell ref="C1278:C1286"/>
    <mergeCell ref="D1278:D1286"/>
    <mergeCell ref="AM4:AM5"/>
    <mergeCell ref="AO4:AO5"/>
    <mergeCell ref="AP4:AP5"/>
    <mergeCell ref="E1367:E1374"/>
    <mergeCell ref="D1367:D1374"/>
    <mergeCell ref="B6:B12"/>
    <mergeCell ref="D4:D5"/>
    <mergeCell ref="E102:E107"/>
    <mergeCell ref="E114:E121"/>
    <mergeCell ref="E123:E128"/>
    <mergeCell ref="E132:E138"/>
    <mergeCell ref="B327:B332"/>
    <mergeCell ref="C327:C332"/>
    <mergeCell ref="D1015:D1019"/>
    <mergeCell ref="C1015:C1019"/>
    <mergeCell ref="B1015:B1019"/>
    <mergeCell ref="E1021:E1031"/>
    <mergeCell ref="D1021:D1031"/>
    <mergeCell ref="C1021:C1031"/>
    <mergeCell ref="B1021:B1031"/>
    <mergeCell ref="B102:B107"/>
    <mergeCell ref="D365:D374"/>
    <mergeCell ref="B343:B349"/>
    <mergeCell ref="B293:B302"/>
    <mergeCell ref="C343:C349"/>
    <mergeCell ref="B407:B410"/>
    <mergeCell ref="B222:B230"/>
    <mergeCell ref="C1161:C1168"/>
    <mergeCell ref="B1161:B1168"/>
    <mergeCell ref="D1238:D1240"/>
    <mergeCell ref="E1005:E1010"/>
    <mergeCell ref="E1015:E1019"/>
    <mergeCell ref="B896:B902"/>
    <mergeCell ref="D872:D875"/>
    <mergeCell ref="E854:E859"/>
    <mergeCell ref="E883:E887"/>
    <mergeCell ref="B723:B732"/>
    <mergeCell ref="B672:B679"/>
    <mergeCell ref="C672:C679"/>
    <mergeCell ref="B397:B404"/>
    <mergeCell ref="C222:C230"/>
    <mergeCell ref="D222:D230"/>
    <mergeCell ref="D672:D679"/>
    <mergeCell ref="B734:B741"/>
    <mergeCell ref="C734:C741"/>
    <mergeCell ref="D734:D741"/>
    <mergeCell ref="E681:E686"/>
    <mergeCell ref="E789:E795"/>
    <mergeCell ref="C789:C795"/>
    <mergeCell ref="B789:B795"/>
    <mergeCell ref="E672:E679"/>
    <mergeCell ref="C681:C686"/>
    <mergeCell ref="D681:D686"/>
    <mergeCell ref="E649:E655"/>
    <mergeCell ref="B805:B810"/>
    <mergeCell ref="B628:B636"/>
    <mergeCell ref="B612:B620"/>
    <mergeCell ref="E805:E810"/>
    <mergeCell ref="B305:B311"/>
    <mergeCell ref="C841:C845"/>
    <mergeCell ref="D841:D845"/>
    <mergeCell ref="D789:D795"/>
    <mergeCell ref="C474:C481"/>
    <mergeCell ref="D474:D481"/>
    <mergeCell ref="C320:C325"/>
    <mergeCell ref="D320:D325"/>
    <mergeCell ref="C431:C434"/>
    <mergeCell ref="D797:D803"/>
    <mergeCell ref="B351:B355"/>
    <mergeCell ref="E357:E363"/>
    <mergeCell ref="D622:D626"/>
    <mergeCell ref="D351:D355"/>
    <mergeCell ref="E819:E830"/>
    <mergeCell ref="C649:C655"/>
    <mergeCell ref="D649:D655"/>
    <mergeCell ref="C628:C636"/>
    <mergeCell ref="D628:D636"/>
    <mergeCell ref="B819:B830"/>
    <mergeCell ref="D819:D830"/>
    <mergeCell ref="C819:C830"/>
    <mergeCell ref="D612:D620"/>
    <mergeCell ref="E431:E434"/>
    <mergeCell ref="D343:D349"/>
    <mergeCell ref="C460:C464"/>
    <mergeCell ref="D460:D464"/>
    <mergeCell ref="D513:D517"/>
    <mergeCell ref="E448:E458"/>
    <mergeCell ref="E507:E511"/>
    <mergeCell ref="E889:E894"/>
    <mergeCell ref="C854:C859"/>
    <mergeCell ref="D896:D902"/>
    <mergeCell ref="E896:E902"/>
    <mergeCell ref="B872:B875"/>
    <mergeCell ref="C872:C875"/>
    <mergeCell ref="B535:B546"/>
    <mergeCell ref="C593:C598"/>
    <mergeCell ref="A672:A679"/>
    <mergeCell ref="A320:A325"/>
    <mergeCell ref="E566:E571"/>
    <mergeCell ref="D566:D571"/>
    <mergeCell ref="C566:C571"/>
    <mergeCell ref="E407:E410"/>
    <mergeCell ref="E414:E421"/>
    <mergeCell ref="D414:D421"/>
    <mergeCell ref="E628:E636"/>
    <mergeCell ref="D497:D500"/>
    <mergeCell ref="E497:E500"/>
    <mergeCell ref="E522:E528"/>
    <mergeCell ref="E548:E559"/>
    <mergeCell ref="B474:B481"/>
    <mergeCell ref="D334:D341"/>
    <mergeCell ref="D357:D363"/>
    <mergeCell ref="E474:E481"/>
    <mergeCell ref="B483:B487"/>
    <mergeCell ref="A483:A487"/>
    <mergeCell ref="C483:C487"/>
    <mergeCell ref="D483:D487"/>
    <mergeCell ref="E483:E487"/>
    <mergeCell ref="B431:B434"/>
    <mergeCell ref="B320:B325"/>
    <mergeCell ref="A1015:A1019"/>
    <mergeCell ref="D1949:D1953"/>
    <mergeCell ref="E1949:E1953"/>
    <mergeCell ref="D1957:D1959"/>
    <mergeCell ref="C1941:C1947"/>
    <mergeCell ref="D397:D404"/>
    <mergeCell ref="C397:C404"/>
    <mergeCell ref="B689:B695"/>
    <mergeCell ref="D889:D894"/>
    <mergeCell ref="C707:C709"/>
    <mergeCell ref="E928:E933"/>
    <mergeCell ref="D928:D933"/>
    <mergeCell ref="C928:C933"/>
    <mergeCell ref="B928:B933"/>
    <mergeCell ref="B638:B641"/>
    <mergeCell ref="C812:C817"/>
    <mergeCell ref="A474:A481"/>
    <mergeCell ref="D883:D887"/>
    <mergeCell ref="B883:B887"/>
    <mergeCell ref="B861:B868"/>
    <mergeCell ref="A812:A817"/>
    <mergeCell ref="B582:B591"/>
    <mergeCell ref="A582:A591"/>
    <mergeCell ref="E460:E464"/>
    <mergeCell ref="B467:B472"/>
    <mergeCell ref="D812:D817"/>
    <mergeCell ref="D1151:D1157"/>
    <mergeCell ref="C1151:C1157"/>
    <mergeCell ref="D1229:D1233"/>
    <mergeCell ref="C1307:C1311"/>
    <mergeCell ref="E1244:E1247"/>
    <mergeCell ref="C1089:C1097"/>
    <mergeCell ref="U2096:V2096"/>
    <mergeCell ref="X2096:Y2096"/>
    <mergeCell ref="E994:E999"/>
    <mergeCell ref="D994:D999"/>
    <mergeCell ref="C994:C999"/>
    <mergeCell ref="B994:B999"/>
    <mergeCell ref="A994:A999"/>
    <mergeCell ref="E1170:E1173"/>
    <mergeCell ref="D1170:D1173"/>
    <mergeCell ref="C1170:C1173"/>
    <mergeCell ref="C1921:C1927"/>
    <mergeCell ref="D1859:D1863"/>
    <mergeCell ref="E1583:E1586"/>
    <mergeCell ref="D1056:D1064"/>
    <mergeCell ref="E1056:E1064"/>
    <mergeCell ref="C1782:C1790"/>
    <mergeCell ref="D1782:D1790"/>
    <mergeCell ref="E1782:E1790"/>
    <mergeCell ref="B1792:B1798"/>
    <mergeCell ref="E1459:E1466"/>
    <mergeCell ref="D1495:D1500"/>
    <mergeCell ref="A1699:A1706"/>
    <mergeCell ref="B1699:B1706"/>
    <mergeCell ref="C1699:C1706"/>
    <mergeCell ref="D1699:D1706"/>
    <mergeCell ref="E1699:E1706"/>
    <mergeCell ref="D1331:D1332"/>
    <mergeCell ref="A1161:A1168"/>
    <mergeCell ref="D1132:D1139"/>
    <mergeCell ref="C1132:C1139"/>
    <mergeCell ref="B1132:B1139"/>
    <mergeCell ref="A1132:A1139"/>
  </mergeCells>
  <conditionalFormatting sqref="AN2099:AN2103 AN2124:AN1048576 G2104 G2123 E2105:E2122 AN1:AN2095 AM2096:AM2098">
    <cfRule type="dataBar" priority="2">
      <dataBar>
        <cfvo type="min"/>
        <cfvo type="max"/>
        <color rgb="FF008AEF"/>
      </dataBar>
      <extLst>
        <ext xmlns:x14="http://schemas.microsoft.com/office/spreadsheetml/2009/9/main" uri="{B025F937-C7B1-47D3-B67F-A62EFF666E3E}">
          <x14:id>{9262EEEC-8010-4610-B9B6-9D9389721EB1}</x14:id>
        </ext>
      </extLst>
    </cfRule>
  </conditionalFormatting>
  <conditionalFormatting sqref="AN2096">
    <cfRule type="dataBar" priority="1">
      <dataBar>
        <cfvo type="min"/>
        <cfvo type="max"/>
        <color rgb="FF008AEF"/>
      </dataBar>
      <extLst>
        <ext xmlns:x14="http://schemas.microsoft.com/office/spreadsheetml/2009/9/main" uri="{B025F937-C7B1-47D3-B67F-A62EFF666E3E}">
          <x14:id>{5353E173-1E95-4C71-9771-E11044858CB5}</x14:id>
        </ext>
      </extLst>
    </cfRule>
  </conditionalFormatting>
  <hyperlinks>
    <hyperlink ref="D1385" r:id="rId1" xr:uid="{00000000-0004-0000-0000-000000000000}"/>
    <hyperlink ref="D1390" r:id="rId2" xr:uid="{00000000-0004-0000-0000-000001000000}"/>
    <hyperlink ref="D1367" r:id="rId3" xr:uid="{00000000-0004-0000-0000-000002000000}"/>
    <hyperlink ref="D1376" r:id="rId4" xr:uid="{00000000-0004-0000-0000-000003000000}"/>
    <hyperlink ref="D1347" r:id="rId5" xr:uid="{00000000-0004-0000-0000-000004000000}"/>
    <hyperlink ref="D1357" r:id="rId6" xr:uid="{00000000-0004-0000-0000-000005000000}"/>
    <hyperlink ref="D819" r:id="rId7" xr:uid="{00000000-0004-0000-0000-000006000000}"/>
    <hyperlink ref="D832" r:id="rId8" xr:uid="{00000000-0004-0000-0000-000007000000}"/>
    <hyperlink ref="D841" r:id="rId9" xr:uid="{00000000-0004-0000-0000-000008000000}"/>
    <hyperlink ref="D847" r:id="rId10" xr:uid="{00000000-0004-0000-0000-000009000000}"/>
    <hyperlink ref="D854" r:id="rId11" xr:uid="{00000000-0004-0000-0000-00000A000000}"/>
    <hyperlink ref="D861" r:id="rId12" xr:uid="{00000000-0004-0000-0000-00000B000000}"/>
    <hyperlink ref="D872" r:id="rId13" xr:uid="{00000000-0004-0000-0000-00000C000000}"/>
    <hyperlink ref="D877" r:id="rId14" xr:uid="{00000000-0004-0000-0000-00000D000000}"/>
    <hyperlink ref="D1336" r:id="rId15" xr:uid="{00000000-0004-0000-0000-00000E000000}"/>
    <hyperlink ref="D1413" r:id="rId16" xr:uid="{00000000-0004-0000-0000-00000F000000}"/>
    <hyperlink ref="D1424" r:id="rId17" xr:uid="{00000000-0004-0000-0000-000010000000}"/>
    <hyperlink ref="D320" r:id="rId18" xr:uid="{00000000-0004-0000-0000-000011000000}"/>
    <hyperlink ref="D327" r:id="rId19" xr:uid="{00000000-0004-0000-0000-000012000000}"/>
    <hyperlink ref="D334" r:id="rId20" xr:uid="{00000000-0004-0000-0000-000013000000}"/>
    <hyperlink ref="D343" r:id="rId21" xr:uid="{00000000-0004-0000-0000-000014000000}"/>
    <hyperlink ref="D351" r:id="rId22" xr:uid="{00000000-0004-0000-0000-000015000000}"/>
    <hyperlink ref="D1122" r:id="rId23" xr:uid="{00000000-0004-0000-0000-000016000000}"/>
    <hyperlink ref="D1142" r:id="rId24" xr:uid="{00000000-0004-0000-0000-000017000000}"/>
    <hyperlink ref="D1151" r:id="rId25" xr:uid="{00000000-0004-0000-0000-000018000000}"/>
    <hyperlink ref="D1161" r:id="rId26" xr:uid="{00000000-0004-0000-0000-000019000000}"/>
    <hyperlink ref="D1178" r:id="rId27" xr:uid="{00000000-0004-0000-0000-00001A000000}"/>
    <hyperlink ref="D1132" r:id="rId28" xr:uid="{00000000-0004-0000-0000-00001B000000}"/>
    <hyperlink ref="D1211" r:id="rId29" xr:uid="{00000000-0004-0000-0000-00001C000000}"/>
    <hyperlink ref="D1229" r:id="rId30" xr:uid="{00000000-0004-0000-0000-00001D000000}"/>
    <hyperlink ref="D1603" r:id="rId31" xr:uid="{00000000-0004-0000-0000-00001E000000}"/>
    <hyperlink ref="D1609" r:id="rId32" xr:uid="{00000000-0004-0000-0000-00001F000000}"/>
    <hyperlink ref="D1618" r:id="rId33" xr:uid="{00000000-0004-0000-0000-000020000000}"/>
    <hyperlink ref="D92" r:id="rId34" xr:uid="{00000000-0004-0000-0000-000021000000}"/>
    <hyperlink ref="D102" r:id="rId35" xr:uid="{00000000-0004-0000-0000-000022000000}"/>
    <hyperlink ref="D114" r:id="rId36" xr:uid="{00000000-0004-0000-0000-000023000000}"/>
    <hyperlink ref="D123" r:id="rId37" xr:uid="{00000000-0004-0000-0000-000024000000}"/>
    <hyperlink ref="D132" r:id="rId38" xr:uid="{00000000-0004-0000-0000-000025000000}"/>
    <hyperlink ref="D141" r:id="rId39" xr:uid="{00000000-0004-0000-0000-000026000000}"/>
    <hyperlink ref="D152" r:id="rId40" xr:uid="{00000000-0004-0000-0000-000027000000}"/>
    <hyperlink ref="D1056" r:id="rId41" xr:uid="{00000000-0004-0000-0000-000028000000}"/>
    <hyperlink ref="D1067" r:id="rId42" xr:uid="{00000000-0004-0000-0000-000029000000}"/>
    <hyperlink ref="D1080" r:id="rId43" xr:uid="{00000000-0004-0000-0000-00002A000000}"/>
    <hyperlink ref="D1671" r:id="rId44" xr:uid="{00000000-0004-0000-0000-00002B000000}"/>
    <hyperlink ref="D1681" r:id="rId45" xr:uid="{00000000-0004-0000-0000-00002C000000}"/>
    <hyperlink ref="D1688" r:id="rId46" xr:uid="{00000000-0004-0000-0000-00002D000000}"/>
    <hyperlink ref="D1699" r:id="rId47" xr:uid="{00000000-0004-0000-0000-00002E000000}"/>
    <hyperlink ref="D1905" r:id="rId48" xr:uid="{00000000-0004-0000-0000-00002F000000}"/>
    <hyperlink ref="D1912" r:id="rId49" xr:uid="{00000000-0004-0000-0000-000030000000}"/>
    <hyperlink ref="D1921" r:id="rId50" xr:uid="{00000000-0004-0000-0000-000031000000}"/>
    <hyperlink ref="D1930" r:id="rId51" xr:uid="{00000000-0004-0000-0000-000032000000}"/>
    <hyperlink ref="D1941" r:id="rId52" xr:uid="{00000000-0004-0000-0000-000033000000}"/>
    <hyperlink ref="D1199" r:id="rId53" xr:uid="{00000000-0004-0000-0000-000034000000}"/>
    <hyperlink ref="D1021" r:id="rId54" xr:uid="{00000000-0004-0000-0000-000035000000}"/>
    <hyperlink ref="D1033" r:id="rId55" xr:uid="{00000000-0004-0000-0000-000036000000}"/>
    <hyperlink ref="D1040" r:id="rId56" xr:uid="{00000000-0004-0000-0000-000037000000}"/>
    <hyperlink ref="D1048" r:id="rId57" xr:uid="{00000000-0004-0000-0000-000038000000}"/>
    <hyperlink ref="D1267" r:id="rId58" xr:uid="{00000000-0004-0000-0000-000039000000}"/>
    <hyperlink ref="D1278" r:id="rId59" xr:uid="{00000000-0004-0000-0000-00003A000000}"/>
    <hyperlink ref="D1288" r:id="rId60" xr:uid="{00000000-0004-0000-0000-00003B000000}"/>
    <hyperlink ref="D1297" r:id="rId61" display="www.galmmv.ro" xr:uid="{00000000-0004-0000-0000-00003C000000}"/>
    <hyperlink ref="D1957" r:id="rId62" xr:uid="{00000000-0004-0000-0000-00003D000000}"/>
    <hyperlink ref="D1949" r:id="rId63" xr:uid="{00000000-0004-0000-0000-00003E000000}"/>
    <hyperlink ref="D1975" r:id="rId64" xr:uid="{00000000-0004-0000-0000-00003F000000}"/>
    <hyperlink ref="D1985" r:id="rId65" xr:uid="{00000000-0004-0000-0000-000040000000}"/>
    <hyperlink ref="D2029" r:id="rId66" xr:uid="{00000000-0004-0000-0000-000041000000}"/>
    <hyperlink ref="D2045" r:id="rId67" xr:uid="{00000000-0004-0000-0000-000042000000}"/>
    <hyperlink ref="D2052" r:id="rId68" xr:uid="{00000000-0004-0000-0000-000043000000}"/>
    <hyperlink ref="D1967" r:id="rId69" xr:uid="{00000000-0004-0000-0000-000044000000}"/>
    <hyperlink ref="D734" r:id="rId70" xr:uid="{00000000-0004-0000-0000-000045000000}"/>
    <hyperlink ref="D753" r:id="rId71" xr:uid="{00000000-0004-0000-0000-000046000000}"/>
    <hyperlink ref="D743" r:id="rId72" xr:uid="{00000000-0004-0000-0000-000047000000}"/>
    <hyperlink ref="D763" r:id="rId73" xr:uid="{00000000-0004-0000-0000-000048000000}"/>
    <hyperlink ref="D772" r:id="rId74" xr:uid="{00000000-0004-0000-0000-000049000000}"/>
    <hyperlink ref="D781" r:id="rId75" xr:uid="{00000000-0004-0000-0000-00004A000000}"/>
    <hyperlink ref="D789" r:id="rId76" xr:uid="{00000000-0004-0000-0000-00004B000000}"/>
    <hyperlink ref="D797" r:id="rId77" xr:uid="{00000000-0004-0000-0000-00004C000000}"/>
    <hyperlink ref="D1089" r:id="rId78" xr:uid="{00000000-0004-0000-0000-00004D000000}"/>
    <hyperlink ref="D1099" r:id="rId79" xr:uid="{00000000-0004-0000-0000-00004E000000}"/>
    <hyperlink ref="D1109" r:id="rId80" xr:uid="{00000000-0004-0000-0000-00004F000000}"/>
    <hyperlink ref="D1244" r:id="rId81" xr:uid="{00000000-0004-0000-0000-000050000000}"/>
    <hyperlink ref="D582" r:id="rId82" xr:uid="{00000000-0004-0000-0000-000051000000}"/>
    <hyperlink ref="D612" r:id="rId83" xr:uid="{00000000-0004-0000-0000-000052000000}"/>
    <hyperlink ref="D622" r:id="rId84" xr:uid="{00000000-0004-0000-0000-000053000000}"/>
    <hyperlink ref="D628" r:id="rId85" xr:uid="{00000000-0004-0000-0000-000054000000}"/>
    <hyperlink ref="D638" r:id="rId86" xr:uid="{00000000-0004-0000-0000-000055000000}"/>
    <hyperlink ref="D663" r:id="rId87" xr:uid="{00000000-0004-0000-0000-000056000000}"/>
    <hyperlink ref="D672" r:id="rId88" xr:uid="{00000000-0004-0000-0000-000057000000}"/>
    <hyperlink ref="D681" r:id="rId89" xr:uid="{00000000-0004-0000-0000-000058000000}"/>
    <hyperlink ref="D689" r:id="rId90" xr:uid="{00000000-0004-0000-0000-000059000000}"/>
    <hyperlink ref="D697" r:id="rId91" xr:uid="{00000000-0004-0000-0000-00005A000000}"/>
    <hyperlink ref="D707" r:id="rId92" xr:uid="{00000000-0004-0000-0000-00005B000000}"/>
    <hyperlink ref="D713" r:id="rId93" xr:uid="{00000000-0004-0000-0000-00005C000000}"/>
    <hyperlink ref="D723" r:id="rId94" xr:uid="{00000000-0004-0000-0000-00005D000000}"/>
    <hyperlink ref="D1998" r:id="rId95" xr:uid="{00000000-0004-0000-0000-00005E000000}"/>
    <hyperlink ref="D2014" r:id="rId96" xr:uid="{00000000-0004-0000-0000-00005F000000}"/>
    <hyperlink ref="D2020" r:id="rId97" xr:uid="{00000000-0004-0000-0000-000060000000}"/>
    <hyperlink ref="D2007" r:id="rId98" xr:uid="{00000000-0004-0000-0000-000061000000}"/>
    <hyperlink ref="D507" r:id="rId99" xr:uid="{00000000-0004-0000-0000-000062000000}"/>
    <hyperlink ref="D513" r:id="rId100" xr:uid="{00000000-0004-0000-0000-000063000000}"/>
    <hyperlink ref="D561" r:id="rId101" xr:uid="{00000000-0004-0000-0000-000064000000}"/>
    <hyperlink ref="D566" r:id="rId102" xr:uid="{00000000-0004-0000-0000-000065000000}"/>
    <hyperlink ref="D573" r:id="rId103" xr:uid="{00000000-0004-0000-0000-000066000000}"/>
    <hyperlink ref="D1540" r:id="rId104" xr:uid="{00000000-0004-0000-0000-000067000000}"/>
    <hyperlink ref="D1549" r:id="rId105" xr:uid="{00000000-0004-0000-0000-000068000000}"/>
    <hyperlink ref="D1569" r:id="rId106" xr:uid="{00000000-0004-0000-0000-000069000000}"/>
    <hyperlink ref="D1637" r:id="rId107" xr:uid="{00000000-0004-0000-0000-00006A000000}"/>
    <hyperlink ref="D1644" r:id="rId108" xr:uid="{00000000-0004-0000-0000-00006B000000}"/>
    <hyperlink ref="D1658" r:id="rId109" xr:uid="{00000000-0004-0000-0000-00006C000000}"/>
    <hyperlink ref="D1576" r:id="rId110" xr:uid="{00000000-0004-0000-0000-00006D000000}"/>
    <hyperlink ref="D2038" r:id="rId111" xr:uid="{00000000-0004-0000-0000-00006E000000}"/>
    <hyperlink ref="D2069" r:id="rId112" xr:uid="{00000000-0004-0000-0000-00006F000000}"/>
    <hyperlink ref="D204" r:id="rId113" xr:uid="{00000000-0004-0000-0000-000070000000}"/>
    <hyperlink ref="D190" r:id="rId114" xr:uid="{00000000-0004-0000-0000-000071000000}"/>
    <hyperlink ref="D222" r:id="rId115" xr:uid="{00000000-0004-0000-0000-000072000000}"/>
    <hyperlink ref="D1867" r:id="rId116" xr:uid="{00000000-0004-0000-0000-000073000000}"/>
    <hyperlink ref="D1851" r:id="rId117" xr:uid="{00000000-0004-0000-0000-000074000000}"/>
    <hyperlink ref="D1859" r:id="rId118" xr:uid="{00000000-0004-0000-0000-000075000000}"/>
    <hyperlink ref="D1891" r:id="rId119" xr:uid="{00000000-0004-0000-0000-000076000000}"/>
    <hyperlink ref="D6" r:id="rId120" xr:uid="{00000000-0004-0000-0000-000077000000}"/>
    <hyperlink ref="D14" r:id="rId121" xr:uid="{00000000-0004-0000-0000-000078000000}"/>
    <hyperlink ref="D22" r:id="rId122" xr:uid="{00000000-0004-0000-0000-000079000000}"/>
    <hyperlink ref="D29" r:id="rId123" xr:uid="{00000000-0004-0000-0000-00007A000000}"/>
    <hyperlink ref="D44" r:id="rId124" xr:uid="{00000000-0004-0000-0000-00007B000000}"/>
    <hyperlink ref="D36" r:id="rId125" xr:uid="{00000000-0004-0000-0000-00007C000000}"/>
    <hyperlink ref="D50" r:id="rId126" xr:uid="{00000000-0004-0000-0000-00007D000000}"/>
    <hyperlink ref="D82" r:id="rId127" xr:uid="{00000000-0004-0000-0000-00007E000000}"/>
    <hyperlink ref="D164" r:id="rId128" xr:uid="{00000000-0004-0000-0000-00007F000000}"/>
    <hyperlink ref="D174" r:id="rId129" xr:uid="{00000000-0004-0000-0000-000080000000}"/>
    <hyperlink ref="D182" r:id="rId130" xr:uid="{00000000-0004-0000-0000-000081000000}"/>
    <hyperlink ref="D213" r:id="rId131" xr:uid="{00000000-0004-0000-0000-000082000000}"/>
    <hyperlink ref="D232" r:id="rId132" xr:uid="{00000000-0004-0000-0000-000083000000}"/>
    <hyperlink ref="D240" r:id="rId133" xr:uid="{00000000-0004-0000-0000-000084000000}"/>
    <hyperlink ref="D245" r:id="rId134" xr:uid="{00000000-0004-0000-0000-000085000000}"/>
    <hyperlink ref="D251" r:id="rId135" xr:uid="{00000000-0004-0000-0000-000086000000}"/>
    <hyperlink ref="D286" r:id="rId136" xr:uid="{00000000-0004-0000-0000-000087000000}"/>
    <hyperlink ref="D293" r:id="rId137" xr:uid="{00000000-0004-0000-0000-000088000000}"/>
    <hyperlink ref="D305" r:id="rId138" xr:uid="{00000000-0004-0000-0000-000089000000}"/>
    <hyperlink ref="D313" r:id="rId139" xr:uid="{00000000-0004-0000-0000-00008A000000}"/>
    <hyperlink ref="D357" r:id="rId140" xr:uid="{00000000-0004-0000-0000-00008B000000}"/>
    <hyperlink ref="D365" r:id="rId141" xr:uid="{00000000-0004-0000-0000-00008C000000}"/>
    <hyperlink ref="D377" r:id="rId142" xr:uid="{00000000-0004-0000-0000-00008D000000}"/>
    <hyperlink ref="D386" r:id="rId143" xr:uid="{00000000-0004-0000-0000-00008E000000}"/>
    <hyperlink ref="D397" r:id="rId144" xr:uid="{00000000-0004-0000-0000-00008F000000}"/>
    <hyperlink ref="D407" r:id="rId145" xr:uid="{00000000-0004-0000-0000-000090000000}"/>
    <hyperlink ref="D414" r:id="rId146" xr:uid="{00000000-0004-0000-0000-000091000000}"/>
    <hyperlink ref="D439" r:id="rId147" xr:uid="{00000000-0004-0000-0000-000092000000}"/>
    <hyperlink ref="D448" r:id="rId148" xr:uid="{00000000-0004-0000-0000-000093000000}"/>
    <hyperlink ref="D460" r:id="rId149" xr:uid="{00000000-0004-0000-0000-000094000000}"/>
    <hyperlink ref="D467" r:id="rId150" xr:uid="{00000000-0004-0000-0000-000095000000}"/>
    <hyperlink ref="D474" r:id="rId151" xr:uid="{00000000-0004-0000-0000-000096000000}"/>
    <hyperlink ref="D483" r:id="rId152" xr:uid="{00000000-0004-0000-0000-000097000000}"/>
    <hyperlink ref="D489" r:id="rId153" xr:uid="{00000000-0004-0000-0000-000098000000}"/>
    <hyperlink ref="D497" r:id="rId154" xr:uid="{00000000-0004-0000-0000-000099000000}"/>
    <hyperlink ref="D602" r:id="rId155" xr:uid="{00000000-0004-0000-0000-00009A000000}"/>
    <hyperlink ref="D805" r:id="rId156" xr:uid="{00000000-0004-0000-0000-00009B000000}"/>
    <hyperlink ref="D812" r:id="rId157" xr:uid="{00000000-0004-0000-0000-00009C000000}"/>
    <hyperlink ref="D883" r:id="rId158" xr:uid="{00000000-0004-0000-0000-00009D000000}"/>
    <hyperlink ref="D889" r:id="rId159" xr:uid="{00000000-0004-0000-0000-00009E000000}"/>
    <hyperlink ref="D896" r:id="rId160" xr:uid="{00000000-0004-0000-0000-00009F000000}"/>
    <hyperlink ref="D905" r:id="rId161" xr:uid="{00000000-0004-0000-0000-0000A0000000}"/>
    <hyperlink ref="D936" r:id="rId162" xr:uid="{00000000-0004-0000-0000-0000A1000000}"/>
    <hyperlink ref="D944" r:id="rId163" xr:uid="{00000000-0004-0000-0000-0000A2000000}"/>
    <hyperlink ref="D957" r:id="rId164" xr:uid="{00000000-0004-0000-0000-0000A3000000}"/>
    <hyperlink ref="D965" r:id="rId165" xr:uid="{00000000-0004-0000-0000-0000A4000000}"/>
    <hyperlink ref="D972" r:id="rId166" xr:uid="{00000000-0004-0000-0000-0000A5000000}"/>
    <hyperlink ref="D994" r:id="rId167" xr:uid="{00000000-0004-0000-0000-0000A6000000}"/>
    <hyperlink ref="D1005" r:id="rId168" xr:uid="{00000000-0004-0000-0000-0000A7000000}"/>
    <hyperlink ref="D1436" r:id="rId169" xr:uid="{00000000-0004-0000-0000-0000A8000000}"/>
    <hyperlink ref="D1448" r:id="rId170" xr:uid="{00000000-0004-0000-0000-0000A9000000}"/>
    <hyperlink ref="D1459" r:id="rId171" xr:uid="{00000000-0004-0000-0000-0000AA000000}"/>
    <hyperlink ref="D1468" r:id="rId172" xr:uid="{00000000-0004-0000-0000-0000AB000000}"/>
    <hyperlink ref="D1477" r:id="rId173" xr:uid="{00000000-0004-0000-0000-0000AC000000}"/>
    <hyperlink ref="D1495" r:id="rId174" xr:uid="{00000000-0004-0000-0000-0000AD000000}"/>
    <hyperlink ref="D1502" r:id="rId175" xr:uid="{00000000-0004-0000-0000-0000AE000000}"/>
    <hyperlink ref="D1510" r:id="rId176" xr:uid="{00000000-0004-0000-0000-0000AF000000}"/>
    <hyperlink ref="D1517" r:id="rId177" xr:uid="{00000000-0004-0000-0000-0000B0000000}"/>
    <hyperlink ref="D1533" r:id="rId178" xr:uid="{00000000-0004-0000-0000-0000B1000000}"/>
    <hyperlink ref="D1801" r:id="rId179" xr:uid="{00000000-0004-0000-0000-0000B2000000}"/>
    <hyperlink ref="D1810" r:id="rId180" xr:uid="{00000000-0004-0000-0000-0000B3000000}"/>
    <hyperlink ref="D1816" r:id="rId181" xr:uid="{00000000-0004-0000-0000-0000B4000000}"/>
    <hyperlink ref="D1826" r:id="rId182" xr:uid="{00000000-0004-0000-0000-0000B5000000}"/>
    <hyperlink ref="D1834" r:id="rId183" xr:uid="{00000000-0004-0000-0000-0000B6000000}"/>
    <hyperlink ref="D1842" r:id="rId184" xr:uid="{00000000-0004-0000-0000-0000B7000000}"/>
    <hyperlink ref="D423" r:id="rId185" xr:uid="{00000000-0004-0000-0000-0000B8000000}"/>
    <hyperlink ref="D431" r:id="rId186" xr:uid="{00000000-0004-0000-0000-0000B9000000}"/>
    <hyperlink ref="D62" r:id="rId187" xr:uid="{00000000-0004-0000-0000-0000BA000000}"/>
    <hyperlink ref="D1727" r:id="rId188" xr:uid="{00000000-0004-0000-0000-0000BB000000}"/>
    <hyperlink ref="D1736" r:id="rId189" xr:uid="{00000000-0004-0000-0000-0000BC000000}"/>
    <hyperlink ref="D1745" r:id="rId190" xr:uid="{00000000-0004-0000-0000-0000BD000000}"/>
    <hyperlink ref="D1758" r:id="rId191" xr:uid="{00000000-0004-0000-0000-0000BE000000}"/>
    <hyperlink ref="D1766" r:id="rId192" xr:uid="{00000000-0004-0000-0000-0000BF000000}"/>
    <hyperlink ref="D1775" r:id="rId193" xr:uid="{00000000-0004-0000-0000-0000C0000000}"/>
    <hyperlink ref="D1782" r:id="rId194" xr:uid="{00000000-0004-0000-0000-0000C1000000}"/>
    <hyperlink ref="D1792" r:id="rId195" xr:uid="{00000000-0004-0000-0000-0000C2000000}"/>
    <hyperlink ref="D2059" r:id="rId196" xr:uid="{00000000-0004-0000-0000-0000C3000000}"/>
    <hyperlink ref="D1325" r:id="rId197" xr:uid="{00000000-0004-0000-0000-0000C4000000}"/>
    <hyperlink ref="D1331" r:id="rId198" xr:uid="{00000000-0004-0000-0000-0000C5000000}"/>
    <hyperlink ref="D986" r:id="rId199" xr:uid="{00000000-0004-0000-0000-0000C6000000}"/>
    <hyperlink ref="D1170" r:id="rId200" xr:uid="{00000000-0004-0000-0000-0000C7000000}"/>
    <hyperlink ref="D2079" r:id="rId201" xr:uid="{00000000-0004-0000-0000-0000C8000000}"/>
    <hyperlink ref="D1899" r:id="rId202" xr:uid="{00000000-0004-0000-0000-0000C9000000}"/>
    <hyperlink ref="D1882" r:id="rId203" xr:uid="{00000000-0004-0000-0000-0000CA000000}"/>
    <hyperlink ref="D1708" r:id="rId204" xr:uid="{00000000-0004-0000-0000-0000CB000000}"/>
    <hyperlink ref="D1653" r:id="rId205" xr:uid="{00000000-0004-0000-0000-0000CC000000}"/>
    <hyperlink ref="D1626" r:id="rId206" xr:uid="{00000000-0004-0000-0000-0000CD000000}"/>
    <hyperlink ref="D1593" r:id="rId207" xr:uid="{00000000-0004-0000-0000-0000CE000000}"/>
    <hyperlink ref="D1557" r:id="rId208" xr:uid="{00000000-0004-0000-0000-0000CF000000}"/>
    <hyperlink ref="D1527" r:id="rId209" xr:uid="{00000000-0004-0000-0000-0000D0000000}"/>
    <hyperlink ref="D1405" r:id="rId210" xr:uid="{00000000-0004-0000-0000-0000D1000000}"/>
    <hyperlink ref="D1396" r:id="rId211" xr:uid="{00000000-0004-0000-0000-0000D2000000}"/>
    <hyperlink ref="D1319" r:id="rId212" xr:uid="{00000000-0004-0000-0000-0000D3000000}"/>
    <hyperlink ref="D1252" r:id="rId213" xr:uid="{00000000-0004-0000-0000-0000D4000000}"/>
    <hyperlink ref="D1238" r:id="rId214" xr:uid="{00000000-0004-0000-0000-0000D5000000}"/>
    <hyperlink ref="D1219" r:id="rId215" xr:uid="{00000000-0004-0000-0000-0000D6000000}"/>
    <hyperlink ref="D1015" r:id="rId216" xr:uid="{00000000-0004-0000-0000-0000D7000000}"/>
    <hyperlink ref="D951" r:id="rId217" xr:uid="{00000000-0004-0000-0000-0000D8000000}"/>
    <hyperlink ref="D912" r:id="rId218" xr:uid="{00000000-0004-0000-0000-0000D9000000}"/>
    <hyperlink ref="D657" r:id="rId219" xr:uid="{00000000-0004-0000-0000-0000DA000000}"/>
    <hyperlink ref="D649" r:id="rId220" xr:uid="{00000000-0004-0000-0000-0000DB000000}"/>
    <hyperlink ref="D593" r:id="rId221" xr:uid="{00000000-0004-0000-0000-0000DC000000}"/>
    <hyperlink ref="D548" r:id="rId222" xr:uid="{00000000-0004-0000-0000-0000DD000000}"/>
    <hyperlink ref="D535" r:id="rId223" xr:uid="{00000000-0004-0000-0000-0000DE000000}"/>
    <hyperlink ref="D272" r:id="rId224" xr:uid="{00000000-0004-0000-0000-0000DF000000}"/>
    <hyperlink ref="D265" r:id="rId225" xr:uid="{00000000-0004-0000-0000-0000E0000000}"/>
    <hyperlink ref="D258" r:id="rId226" xr:uid="{00000000-0004-0000-0000-0000E1000000}"/>
    <hyperlink ref="D72" r:id="rId227" xr:uid="{00000000-0004-0000-0000-0000E2000000}"/>
    <hyperlink ref="D1313" r:id="rId228" xr:uid="{00000000-0004-0000-0000-0000E3000000}"/>
    <hyperlink ref="D1307" r:id="rId229" xr:uid="{00000000-0004-0000-0000-0000E4000000}"/>
    <hyperlink ref="D1875" r:id="rId230" xr:uid="{00000000-0004-0000-0000-0000E5000000}"/>
    <hyperlink ref="D280" r:id="rId231" xr:uid="{00000000-0004-0000-0000-0000E6000000}"/>
  </hyperlinks>
  <pageMargins left="0.70866141732283472" right="0.70866141732283472" top="0.74803149606299213" bottom="0.74803149606299213" header="0.31496062992125984" footer="0.31496062992125984"/>
  <pageSetup paperSize="8" scale="55" fitToHeight="2" orientation="landscape" r:id="rId232"/>
  <ignoredErrors>
    <ignoredError sqref="AM333 AM342 AM1079 AM1911 AM1948 AM1277 AM1296 AM1974 AM2058 AM1698 AM101 AM1608 AM1055 AM1228 AM1287 AM1375 AM1423 AM1940 AM2051 AM1032 AM662" formula="1"/>
    <ignoredError sqref="AM1627 AM1630 AM1163 AM1379 AM2060:AM2061 AM1691 AM1693 AM1414 AM499 AM734 AM739:AM741 AM1286 AM1526" formulaRange="1"/>
  </ignoredErrors>
  <legacyDrawing r:id="rId233"/>
  <extLst>
    <ext xmlns:x14="http://schemas.microsoft.com/office/spreadsheetml/2009/9/main" uri="{78C0D931-6437-407d-A8EE-F0AAD7539E65}">
      <x14:conditionalFormattings>
        <x14:conditionalFormatting xmlns:xm="http://schemas.microsoft.com/office/excel/2006/main">
          <x14:cfRule type="dataBar" id="{9262EEEC-8010-4610-B9B6-9D9389721EB1}">
            <x14:dataBar minLength="0" maxLength="100" border="1" negativeBarBorderColorSameAsPositive="0">
              <x14:cfvo type="autoMin"/>
              <x14:cfvo type="autoMax"/>
              <x14:borderColor rgb="FF008AEF"/>
              <x14:negativeFillColor rgb="FFFF0000"/>
              <x14:negativeBorderColor rgb="FFFF0000"/>
              <x14:axisColor rgb="FF000000"/>
            </x14:dataBar>
          </x14:cfRule>
          <xm:sqref>AN2099:AN2103 AN2124:AN1048576 G2104 G2123 E2105:E2122 AN1:AN2095 AM2096:AM2098</xm:sqref>
        </x14:conditionalFormatting>
        <x14:conditionalFormatting xmlns:xm="http://schemas.microsoft.com/office/excel/2006/main">
          <x14:cfRule type="dataBar" id="{5353E173-1E95-4C71-9771-E11044858CB5}">
            <x14:dataBar minLength="0" maxLength="100" border="1" negativeBarBorderColorSameAsPositive="0">
              <x14:cfvo type="autoMin"/>
              <x14:cfvo type="autoMax"/>
              <x14:borderColor rgb="FF008AEF"/>
              <x14:negativeFillColor rgb="FFFF0000"/>
              <x14:negativeBorderColor rgb="FFFF0000"/>
              <x14:axisColor rgb="FF000000"/>
            </x14:dataBar>
          </x14:cfRule>
          <xm:sqref>AN2096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2019-02-28T16:15:29Z</dcterms:modified>
</cp:coreProperties>
</file>